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755" firstSheet="1" activeTab="1"/>
  </bookViews>
  <sheets>
    <sheet name="سند تحلیل" sheetId="1" r:id="rId1"/>
    <sheet name="ارزیابی برنامه های جاری" sheetId="3" r:id="rId2"/>
    <sheet name="برنامه پیشرفت" sheetId="4" r:id="rId3"/>
    <sheet name="خودارزیابی" sheetId="5" r:id="rId4"/>
    <sheet name="ارزیابی عملکردی" sheetId="6" state="hidden" r:id="rId5"/>
    <sheet name="پیوست" sheetId="7" state="hidden" r:id="rId6"/>
  </sheets>
  <definedNames>
    <definedName name="_xlnm._FilterDatabase" localSheetId="1" hidden="1">'ارزیابی برنامه های جاری'!$A$5:$Y$315</definedName>
    <definedName name="_xlnm._FilterDatabase" localSheetId="2" hidden="1">'برنامه پیشرفت'!$A$4:$N$73</definedName>
    <definedName name="_xlnm.Print_Area" localSheetId="1">'ارزیابی برنامه های جاری'!$B$1:$Y$314</definedName>
    <definedName name="_xlnm.Print_Area" localSheetId="2">'برنامه پیشرفت'!$A$1:$N$73</definedName>
    <definedName name="_xlnm.Print_Titles" localSheetId="1">'ارزیابی برنامه های جاری'!$2:$4</definedName>
    <definedName name="_xlnm.Print_Titles" localSheetId="2">'برنامه پیشرفت'!$2:$4</definedName>
    <definedName name="Z_159B670B_5A9A_4978_8B1D_ABF49F0883F3_.wvu.Cols" localSheetId="0" hidden="1">'سند تحلیل'!$G:$G,'سند تحلیل'!$J:$L</definedName>
    <definedName name="Z_159B670B_5A9A_4978_8B1D_ABF49F0883F3_.wvu.FilterData" localSheetId="1" hidden="1">'ارزیابی برنامه های جاری'!$A$5:$Y$318</definedName>
    <definedName name="Z_159B670B_5A9A_4978_8B1D_ABF49F0883F3_.wvu.FilterData" localSheetId="2" hidden="1">'برنامه پیشرفت'!$A$4:$N$73</definedName>
    <definedName name="Z_159B670B_5A9A_4978_8B1D_ABF49F0883F3_.wvu.PrintArea" localSheetId="1" hidden="1">'ارزیابی برنامه های جاری'!$A$1:$Y$314</definedName>
    <definedName name="Z_159B670B_5A9A_4978_8B1D_ABF49F0883F3_.wvu.PrintArea" localSheetId="2" hidden="1">'برنامه پیشرفت'!$A$1:$N$73</definedName>
    <definedName name="Z_159B670B_5A9A_4978_8B1D_ABF49F0883F3_.wvu.PrintTitles" localSheetId="1" hidden="1">'ارزیابی برنامه های جاری'!$2:$4</definedName>
    <definedName name="Z_159B670B_5A9A_4978_8B1D_ABF49F0883F3_.wvu.PrintTitles" localSheetId="2" hidden="1">'برنامه پیشرفت'!$2:$4</definedName>
    <definedName name="Z_159B670B_5A9A_4978_8B1D_ABF49F0883F3_.wvu.Rows" localSheetId="4" hidden="1">'ارزیابی عملکردی'!$6:$11,'ارزیابی عملکردی'!$13:$16,'ارزیابی عملکردی'!$18:$20,'ارزیابی عملکردی'!$22:$24,'ارزیابی عملکردی'!$29:$32,'ارزیابی عملکردی'!$34:$36,'ارزیابی عملکردی'!$38:$40,'ارزیابی عملکردی'!$42:$45,'ارزیابی عملکردی'!$47:$49,'ارزیابی عملکردی'!$51:$53,'ارزیابی عملکردی'!$55:$57,'ارزیابی عملکردی'!$59:$61</definedName>
    <definedName name="Z_159B670B_5A9A_4978_8B1D_ABF49F0883F3_.wvu.Rows" localSheetId="2" hidden="1">'برنامه پیشرفت'!$8:$9,'برنامه پیشرفت'!$11:$12,'برنامه پیشرفت'!$14:$28,'برنامه پیشرفت'!$34:$38,'برنامه پیشرفت'!$40:$64,'برنامه پیشرفت'!$66:$68,'برنامه پیشرفت'!$70:$73</definedName>
  </definedNames>
  <calcPr calcId="145621"/>
  <customWorkbookViews>
    <customWorkbookView name="Administrator - Personal View" guid="{159B670B-5A9A-4978-8B1D-ABF49F0883F3}" mergeInterval="0" personalView="1" maximized="1" xWindow="-8" yWindow="-8" windowWidth="1382" windowHeight="754" activeSheetId="3"/>
  </customWorkbookViews>
</workbook>
</file>

<file path=xl/calcChain.xml><?xml version="1.0" encoding="utf-8"?>
<calcChain xmlns="http://schemas.openxmlformats.org/spreadsheetml/2006/main">
  <c r="C9" i="5" l="1"/>
  <c r="C8" i="5"/>
  <c r="C7" i="5"/>
  <c r="C6" i="5"/>
  <c r="C5" i="5"/>
  <c r="C4" i="5"/>
  <c r="T153" i="3" l="1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52" i="3"/>
  <c r="K71" i="4"/>
  <c r="L71" i="4"/>
  <c r="M71" i="4"/>
  <c r="K72" i="4"/>
  <c r="L72" i="4"/>
  <c r="M72" i="4"/>
  <c r="K73" i="4"/>
  <c r="L73" i="4"/>
  <c r="M73" i="4"/>
  <c r="K67" i="4"/>
  <c r="L67" i="4"/>
  <c r="M67" i="4"/>
  <c r="K68" i="4"/>
  <c r="L68" i="4"/>
  <c r="M68" i="4"/>
  <c r="K49" i="4"/>
  <c r="L49" i="4"/>
  <c r="M49" i="4"/>
  <c r="K55" i="4"/>
  <c r="L55" i="4"/>
  <c r="M55" i="4"/>
  <c r="K60" i="4"/>
  <c r="L60" i="4"/>
  <c r="M60" i="4"/>
  <c r="K16" i="4"/>
  <c r="L16" i="4"/>
  <c r="M16" i="4"/>
  <c r="K20" i="4"/>
  <c r="L20" i="4"/>
  <c r="M20" i="4"/>
  <c r="K24" i="4"/>
  <c r="L24" i="4"/>
  <c r="M24" i="4"/>
  <c r="K7" i="4"/>
  <c r="L7" i="4"/>
  <c r="M7" i="4"/>
  <c r="K8" i="4"/>
  <c r="L8" i="4"/>
  <c r="M8" i="4"/>
  <c r="K9" i="4"/>
  <c r="L9" i="4"/>
  <c r="M9" i="4"/>
  <c r="K10" i="4"/>
  <c r="L10" i="4"/>
  <c r="M10" i="4"/>
  <c r="L6" i="4"/>
  <c r="M6" i="4"/>
  <c r="K14" i="4"/>
  <c r="L14" i="4"/>
  <c r="M14" i="4"/>
  <c r="L13" i="4" l="1"/>
  <c r="M13" i="4"/>
  <c r="K13" i="4"/>
  <c r="M30" i="4"/>
  <c r="L30" i="4"/>
  <c r="K30" i="4"/>
  <c r="V155" i="3"/>
  <c r="W155" i="3"/>
  <c r="X155" i="3"/>
  <c r="V156" i="3"/>
  <c r="W156" i="3"/>
  <c r="X156" i="3"/>
  <c r="V157" i="3"/>
  <c r="W157" i="3"/>
  <c r="X157" i="3"/>
  <c r="V158" i="3"/>
  <c r="W158" i="3"/>
  <c r="X158" i="3"/>
  <c r="X153" i="3"/>
  <c r="X154" i="3"/>
  <c r="V154" i="3"/>
  <c r="W154" i="3"/>
  <c r="V168" i="3"/>
  <c r="W168" i="3"/>
  <c r="X168" i="3"/>
  <c r="V169" i="3"/>
  <c r="W169" i="3"/>
  <c r="X169" i="3"/>
  <c r="V170" i="3"/>
  <c r="W170" i="3"/>
  <c r="X170" i="3"/>
  <c r="V171" i="3"/>
  <c r="W171" i="3"/>
  <c r="X171" i="3"/>
  <c r="V160" i="3"/>
  <c r="W160" i="3"/>
  <c r="X160" i="3"/>
  <c r="V161" i="3"/>
  <c r="W161" i="3"/>
  <c r="X161" i="3"/>
  <c r="V162" i="3"/>
  <c r="W162" i="3"/>
  <c r="X162" i="3"/>
  <c r="V163" i="3"/>
  <c r="W163" i="3"/>
  <c r="X163" i="3"/>
  <c r="V164" i="3"/>
  <c r="W164" i="3"/>
  <c r="X164" i="3"/>
  <c r="V165" i="3"/>
  <c r="W165" i="3"/>
  <c r="X165" i="3"/>
  <c r="V166" i="3"/>
  <c r="W166" i="3"/>
  <c r="X166" i="3"/>
  <c r="V177" i="3"/>
  <c r="W177" i="3"/>
  <c r="X177" i="3"/>
  <c r="T177" i="3"/>
  <c r="V188" i="3"/>
  <c r="W188" i="3"/>
  <c r="V189" i="3"/>
  <c r="W189" i="3"/>
  <c r="V190" i="3"/>
  <c r="W190" i="3"/>
  <c r="X190" i="3"/>
  <c r="V191" i="3"/>
  <c r="W191" i="3"/>
  <c r="X191" i="3"/>
  <c r="T190" i="3"/>
  <c r="T191" i="3"/>
  <c r="T189" i="3"/>
  <c r="X189" i="3" s="1"/>
  <c r="T188" i="3"/>
  <c r="X188" i="3" s="1"/>
  <c r="V194" i="3"/>
  <c r="W194" i="3"/>
  <c r="X194" i="3"/>
  <c r="V195" i="3"/>
  <c r="W195" i="3"/>
  <c r="X195" i="3"/>
  <c r="V196" i="3"/>
  <c r="W196" i="3"/>
  <c r="X196" i="3"/>
  <c r="V197" i="3"/>
  <c r="W197" i="3"/>
  <c r="X197" i="3"/>
  <c r="V198" i="3"/>
  <c r="W198" i="3"/>
  <c r="X198" i="3"/>
  <c r="V199" i="3"/>
  <c r="W199" i="3"/>
  <c r="X199" i="3"/>
  <c r="V200" i="3"/>
  <c r="W200" i="3"/>
  <c r="X200" i="3"/>
  <c r="V201" i="3"/>
  <c r="W201" i="3"/>
  <c r="X201" i="3"/>
  <c r="V202" i="3"/>
  <c r="W202" i="3"/>
  <c r="X202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X231" i="3"/>
  <c r="X232" i="3"/>
  <c r="T230" i="3"/>
  <c r="X230" i="3" s="1"/>
  <c r="T231" i="3"/>
  <c r="T232" i="3"/>
  <c r="V232" i="3"/>
  <c r="W232" i="3"/>
  <c r="V231" i="3"/>
  <c r="W231" i="3"/>
  <c r="V230" i="3"/>
  <c r="W230" i="3"/>
  <c r="V236" i="3"/>
  <c r="W236" i="3"/>
  <c r="X236" i="3"/>
  <c r="V237" i="3"/>
  <c r="W237" i="3"/>
  <c r="X237" i="3"/>
  <c r="V238" i="3"/>
  <c r="W238" i="3"/>
  <c r="X238" i="3"/>
  <c r="V239" i="3"/>
  <c r="W239" i="3"/>
  <c r="X239" i="3"/>
  <c r="V240" i="3"/>
  <c r="W240" i="3"/>
  <c r="X240" i="3"/>
  <c r="V241" i="3"/>
  <c r="W241" i="3"/>
  <c r="X241" i="3"/>
  <c r="V242" i="3"/>
  <c r="W242" i="3"/>
  <c r="X242" i="3"/>
  <c r="V243" i="3"/>
  <c r="W243" i="3"/>
  <c r="X243" i="3"/>
  <c r="T236" i="3"/>
  <c r="T237" i="3"/>
  <c r="T238" i="3"/>
  <c r="T239" i="3"/>
  <c r="T240" i="3"/>
  <c r="T241" i="3"/>
  <c r="T242" i="3"/>
  <c r="T243" i="3"/>
  <c r="V249" i="3"/>
  <c r="W249" i="3"/>
  <c r="X249" i="3"/>
  <c r="V250" i="3"/>
  <c r="W250" i="3"/>
  <c r="X250" i="3"/>
  <c r="V251" i="3"/>
  <c r="W251" i="3"/>
  <c r="X251" i="3"/>
  <c r="V252" i="3"/>
  <c r="W252" i="3"/>
  <c r="X252" i="3"/>
  <c r="V253" i="3"/>
  <c r="W253" i="3"/>
  <c r="X253" i="3"/>
  <c r="V254" i="3"/>
  <c r="W254" i="3"/>
  <c r="X254" i="3"/>
  <c r="V255" i="3"/>
  <c r="W255" i="3"/>
  <c r="X255" i="3"/>
  <c r="V256" i="3"/>
  <c r="W256" i="3"/>
  <c r="X256" i="3"/>
  <c r="V257" i="3"/>
  <c r="W257" i="3"/>
  <c r="X257" i="3"/>
  <c r="V258" i="3"/>
  <c r="W258" i="3"/>
  <c r="X258" i="3"/>
  <c r="T249" i="3"/>
  <c r="T250" i="3"/>
  <c r="T251" i="3"/>
  <c r="T252" i="3"/>
  <c r="T253" i="3"/>
  <c r="T254" i="3"/>
  <c r="T255" i="3"/>
  <c r="T256" i="3"/>
  <c r="T257" i="3"/>
  <c r="T258" i="3"/>
  <c r="V259" i="3"/>
  <c r="W259" i="3"/>
  <c r="X259" i="3"/>
  <c r="T259" i="3"/>
  <c r="V262" i="3"/>
  <c r="W262" i="3"/>
  <c r="X262" i="3"/>
  <c r="T262" i="3"/>
  <c r="T265" i="3"/>
  <c r="T266" i="3"/>
  <c r="V265" i="3"/>
  <c r="W265" i="3"/>
  <c r="X265" i="3"/>
  <c r="V266" i="3"/>
  <c r="W266" i="3"/>
  <c r="X266" i="3"/>
  <c r="V282" i="3"/>
  <c r="W282" i="3"/>
  <c r="T282" i="3"/>
  <c r="X282" i="3" s="1"/>
  <c r="V226" i="3"/>
  <c r="W226" i="3"/>
  <c r="T226" i="3"/>
  <c r="X226" i="3" s="1"/>
  <c r="V153" i="3"/>
  <c r="W153" i="3"/>
  <c r="V152" i="3"/>
  <c r="W152" i="3"/>
  <c r="X127" i="3"/>
  <c r="T127" i="3"/>
  <c r="X115" i="3"/>
  <c r="T115" i="3"/>
  <c r="V115" i="3"/>
  <c r="W115" i="3"/>
  <c r="T85" i="3"/>
  <c r="X85" i="3"/>
  <c r="V89" i="3"/>
  <c r="W89" i="3"/>
  <c r="X89" i="3"/>
  <c r="T89" i="3"/>
  <c r="V85" i="3"/>
  <c r="W85" i="3"/>
  <c r="V66" i="3"/>
  <c r="W66" i="3"/>
  <c r="T66" i="3"/>
  <c r="X66" i="3" s="1"/>
  <c r="E5" i="5" l="1"/>
  <c r="F5" i="5"/>
  <c r="X84" i="3"/>
  <c r="W84" i="3"/>
  <c r="V84" i="3"/>
  <c r="X83" i="3"/>
  <c r="W83" i="3"/>
  <c r="V83" i="3"/>
  <c r="X82" i="3"/>
  <c r="W82" i="3"/>
  <c r="V82" i="3"/>
  <c r="T84" i="3"/>
  <c r="T83" i="3"/>
  <c r="T82" i="3"/>
  <c r="T58" i="3"/>
  <c r="V151" i="3"/>
  <c r="W151" i="3"/>
  <c r="T151" i="3"/>
  <c r="X151" i="3" s="1"/>
  <c r="W108" i="3"/>
  <c r="V108" i="3"/>
  <c r="T108" i="3"/>
  <c r="X108" i="3" s="1"/>
  <c r="V37" i="3"/>
  <c r="W37" i="3"/>
  <c r="T37" i="3"/>
  <c r="X37" i="3" s="1"/>
  <c r="W33" i="3"/>
  <c r="V33" i="3"/>
  <c r="T33" i="3"/>
  <c r="X33" i="3" s="1"/>
  <c r="V182" i="3"/>
  <c r="W182" i="3"/>
  <c r="X182" i="3"/>
  <c r="V181" i="3"/>
  <c r="W181" i="3"/>
  <c r="X181" i="3"/>
  <c r="V180" i="3"/>
  <c r="W180" i="3"/>
  <c r="X180" i="3"/>
  <c r="T182" i="3"/>
  <c r="T181" i="3"/>
  <c r="T180" i="3"/>
  <c r="T149" i="3"/>
  <c r="V72" i="3"/>
  <c r="W72" i="3"/>
  <c r="T72" i="3"/>
  <c r="T71" i="3"/>
  <c r="V71" i="3"/>
  <c r="W71" i="3"/>
  <c r="T87" i="3"/>
  <c r="V87" i="3"/>
  <c r="W87" i="3"/>
  <c r="X87" i="3"/>
  <c r="V286" i="3" l="1"/>
  <c r="W286" i="3"/>
  <c r="V291" i="3"/>
  <c r="W291" i="3"/>
  <c r="V292" i="3"/>
  <c r="W292" i="3"/>
  <c r="V285" i="3"/>
  <c r="W285" i="3"/>
  <c r="V293" i="3"/>
  <c r="W293" i="3"/>
  <c r="X293" i="3"/>
  <c r="V294" i="3"/>
  <c r="W294" i="3"/>
  <c r="X294" i="3"/>
  <c r="V295" i="3"/>
  <c r="W295" i="3"/>
  <c r="V283" i="3"/>
  <c r="W283" i="3"/>
  <c r="X283" i="3"/>
  <c r="T286" i="3"/>
  <c r="X286" i="3" s="1"/>
  <c r="T291" i="3"/>
  <c r="X291" i="3" s="1"/>
  <c r="T292" i="3"/>
  <c r="X292" i="3" s="1"/>
  <c r="T285" i="3"/>
  <c r="X285" i="3" s="1"/>
  <c r="T293" i="3"/>
  <c r="T294" i="3"/>
  <c r="T295" i="3"/>
  <c r="X295" i="3" s="1"/>
  <c r="T283" i="3"/>
  <c r="T185" i="3"/>
  <c r="V185" i="3"/>
  <c r="W185" i="3"/>
  <c r="X185" i="3"/>
  <c r="T183" i="3"/>
  <c r="X183" i="3" s="1"/>
  <c r="V183" i="3"/>
  <c r="W183" i="3"/>
  <c r="T186" i="3"/>
  <c r="V186" i="3"/>
  <c r="W186" i="3"/>
  <c r="X186" i="3"/>
  <c r="T187" i="3"/>
  <c r="V187" i="3"/>
  <c r="W187" i="3"/>
  <c r="X187" i="3"/>
  <c r="T192" i="3"/>
  <c r="V192" i="3"/>
  <c r="W192" i="3"/>
  <c r="X192" i="3"/>
  <c r="T193" i="3"/>
  <c r="V193" i="3"/>
  <c r="W193" i="3"/>
  <c r="X193" i="3"/>
  <c r="T194" i="3"/>
  <c r="V204" i="3"/>
  <c r="W204" i="3"/>
  <c r="X204" i="3"/>
  <c r="T68" i="3" l="1"/>
  <c r="X68" i="3" s="1"/>
  <c r="T67" i="3"/>
  <c r="X67" i="3" s="1"/>
  <c r="W68" i="3"/>
  <c r="V68" i="3"/>
  <c r="W67" i="3"/>
  <c r="V67" i="3"/>
  <c r="V127" i="3" l="1"/>
  <c r="W127" i="3"/>
  <c r="W76" i="3" l="1"/>
  <c r="V76" i="3"/>
  <c r="T76" i="3"/>
  <c r="X76" i="3" s="1"/>
  <c r="W77" i="3"/>
  <c r="V77" i="3"/>
  <c r="T77" i="3"/>
  <c r="X77" i="3" s="1"/>
  <c r="V9" i="3" l="1"/>
  <c r="W9" i="3"/>
  <c r="V10" i="3"/>
  <c r="W10" i="3"/>
  <c r="V11" i="3"/>
  <c r="W11" i="3"/>
  <c r="V12" i="3"/>
  <c r="W12" i="3"/>
  <c r="X12" i="3"/>
  <c r="V13" i="3"/>
  <c r="W13" i="3"/>
  <c r="V14" i="3"/>
  <c r="W14" i="3"/>
  <c r="X14" i="3"/>
  <c r="V15" i="3"/>
  <c r="W15" i="3"/>
  <c r="X15" i="3"/>
  <c r="V16" i="3"/>
  <c r="W16" i="3"/>
  <c r="X16" i="3"/>
  <c r="V17" i="3"/>
  <c r="W17" i="3"/>
  <c r="X17" i="3"/>
  <c r="V18" i="3"/>
  <c r="W18" i="3"/>
  <c r="X18" i="3"/>
  <c r="V20" i="3"/>
  <c r="W20" i="3"/>
  <c r="V21" i="3"/>
  <c r="W21" i="3"/>
  <c r="V22" i="3"/>
  <c r="W22" i="3"/>
  <c r="V23" i="3"/>
  <c r="W23" i="3"/>
  <c r="X23" i="3"/>
  <c r="V24" i="3"/>
  <c r="W24" i="3"/>
  <c r="V25" i="3"/>
  <c r="W25" i="3"/>
  <c r="V26" i="3"/>
  <c r="W26" i="3"/>
  <c r="V27" i="3"/>
  <c r="W27" i="3"/>
  <c r="V28" i="3"/>
  <c r="W28" i="3"/>
  <c r="V29" i="3"/>
  <c r="W29" i="3"/>
  <c r="V30" i="3"/>
  <c r="W30" i="3"/>
  <c r="V31" i="3"/>
  <c r="W31" i="3"/>
  <c r="X31" i="3"/>
  <c r="V34" i="3"/>
  <c r="W34" i="3"/>
  <c r="V35" i="3"/>
  <c r="W35" i="3"/>
  <c r="V32" i="3"/>
  <c r="W32" i="3"/>
  <c r="X32" i="3"/>
  <c r="V36" i="3"/>
  <c r="W36" i="3"/>
  <c r="X36" i="3"/>
  <c r="V40" i="3"/>
  <c r="W40" i="3"/>
  <c r="X40" i="3"/>
  <c r="V41" i="3"/>
  <c r="W41" i="3"/>
  <c r="X41" i="3"/>
  <c r="V42" i="3"/>
  <c r="W42" i="3"/>
  <c r="X42" i="3"/>
  <c r="V45" i="3"/>
  <c r="W45" i="3"/>
  <c r="V46" i="3"/>
  <c r="W46" i="3"/>
  <c r="V47" i="3"/>
  <c r="W47" i="3"/>
  <c r="X47" i="3"/>
  <c r="V48" i="3"/>
  <c r="W48" i="3"/>
  <c r="X48" i="3"/>
  <c r="V49" i="3"/>
  <c r="W49" i="3"/>
  <c r="X49" i="3"/>
  <c r="V50" i="3"/>
  <c r="W50" i="3"/>
  <c r="X50" i="3"/>
  <c r="V51" i="3"/>
  <c r="W51" i="3"/>
  <c r="X51" i="3"/>
  <c r="V52" i="3"/>
  <c r="W52" i="3"/>
  <c r="X52" i="3"/>
  <c r="V55" i="3"/>
  <c r="W55" i="3"/>
  <c r="X55" i="3"/>
  <c r="V54" i="3"/>
  <c r="W54" i="3"/>
  <c r="V69" i="3"/>
  <c r="W69" i="3"/>
  <c r="V70" i="3"/>
  <c r="W70" i="3"/>
  <c r="V57" i="3"/>
  <c r="W57" i="3"/>
  <c r="X57" i="3"/>
  <c r="V73" i="3"/>
  <c r="W73" i="3"/>
  <c r="V74" i="3"/>
  <c r="W74" i="3"/>
  <c r="V75" i="3"/>
  <c r="W75" i="3"/>
  <c r="V78" i="3"/>
  <c r="W78" i="3"/>
  <c r="V79" i="3"/>
  <c r="W79" i="3"/>
  <c r="V80" i="3"/>
  <c r="W80" i="3"/>
  <c r="V81" i="3"/>
  <c r="W81" i="3"/>
  <c r="V86" i="3"/>
  <c r="W86" i="3"/>
  <c r="V59" i="3"/>
  <c r="W59" i="3"/>
  <c r="X59" i="3"/>
  <c r="V88" i="3"/>
  <c r="W88" i="3"/>
  <c r="X88" i="3"/>
  <c r="V60" i="3"/>
  <c r="W60" i="3"/>
  <c r="X60" i="3"/>
  <c r="V61" i="3"/>
  <c r="W61" i="3"/>
  <c r="X61" i="3"/>
  <c r="V62" i="3"/>
  <c r="W62" i="3"/>
  <c r="X62" i="3"/>
  <c r="V63" i="3"/>
  <c r="W63" i="3"/>
  <c r="X63" i="3"/>
  <c r="V64" i="3"/>
  <c r="W64" i="3"/>
  <c r="X64" i="3"/>
  <c r="V58" i="3"/>
  <c r="W58" i="3"/>
  <c r="X58" i="3"/>
  <c r="V92" i="3"/>
  <c r="W92" i="3"/>
  <c r="V93" i="3"/>
  <c r="W93" i="3"/>
  <c r="V94" i="3"/>
  <c r="W94" i="3"/>
  <c r="V95" i="3"/>
  <c r="W95" i="3"/>
  <c r="V96" i="3"/>
  <c r="W96" i="3"/>
  <c r="X96" i="3"/>
  <c r="V97" i="3"/>
  <c r="W97" i="3"/>
  <c r="X97" i="3"/>
  <c r="V99" i="3"/>
  <c r="W99" i="3"/>
  <c r="V100" i="3"/>
  <c r="W100" i="3"/>
  <c r="V101" i="3"/>
  <c r="W101" i="3"/>
  <c r="V102" i="3"/>
  <c r="W102" i="3"/>
  <c r="V103" i="3"/>
  <c r="W103" i="3"/>
  <c r="V104" i="3"/>
  <c r="W104" i="3"/>
  <c r="V105" i="3"/>
  <c r="W105" i="3"/>
  <c r="V106" i="3"/>
  <c r="W106" i="3"/>
  <c r="V107" i="3"/>
  <c r="W107" i="3"/>
  <c r="V109" i="3"/>
  <c r="W109" i="3"/>
  <c r="V110" i="3"/>
  <c r="W110" i="3"/>
  <c r="V111" i="3"/>
  <c r="W111" i="3"/>
  <c r="V112" i="3"/>
  <c r="W112" i="3"/>
  <c r="X112" i="3"/>
  <c r="V113" i="3"/>
  <c r="W113" i="3"/>
  <c r="X113" i="3"/>
  <c r="V114" i="3"/>
  <c r="W114" i="3"/>
  <c r="X114" i="3"/>
  <c r="V116" i="3"/>
  <c r="W116" i="3"/>
  <c r="X116" i="3"/>
  <c r="V117" i="3"/>
  <c r="W117" i="3"/>
  <c r="X117" i="3"/>
  <c r="V118" i="3"/>
  <c r="W118" i="3"/>
  <c r="X118" i="3"/>
  <c r="V119" i="3"/>
  <c r="W119" i="3"/>
  <c r="X119" i="3"/>
  <c r="V120" i="3"/>
  <c r="W120" i="3"/>
  <c r="X120" i="3"/>
  <c r="V121" i="3"/>
  <c r="W121" i="3"/>
  <c r="X121" i="3"/>
  <c r="V122" i="3"/>
  <c r="W122" i="3"/>
  <c r="X122" i="3"/>
  <c r="V123" i="3"/>
  <c r="W123" i="3"/>
  <c r="X123" i="3"/>
  <c r="V125" i="3"/>
  <c r="W125" i="3"/>
  <c r="X125" i="3"/>
  <c r="V126" i="3"/>
  <c r="W126" i="3"/>
  <c r="X126" i="3"/>
  <c r="V124" i="3"/>
  <c r="W124" i="3"/>
  <c r="X124" i="3"/>
  <c r="V129" i="3"/>
  <c r="W129" i="3"/>
  <c r="V130" i="3"/>
  <c r="W130" i="3"/>
  <c r="V131" i="3"/>
  <c r="W131" i="3"/>
  <c r="V132" i="3"/>
  <c r="W132" i="3"/>
  <c r="V133" i="3"/>
  <c r="W133" i="3"/>
  <c r="V134" i="3"/>
  <c r="W134" i="3"/>
  <c r="V135" i="3"/>
  <c r="W135" i="3"/>
  <c r="V136" i="3"/>
  <c r="W136" i="3"/>
  <c r="V137" i="3"/>
  <c r="W137" i="3"/>
  <c r="V138" i="3"/>
  <c r="W138" i="3"/>
  <c r="V139" i="3"/>
  <c r="W139" i="3"/>
  <c r="X139" i="3"/>
  <c r="V140" i="3"/>
  <c r="W140" i="3"/>
  <c r="X140" i="3"/>
  <c r="V141" i="3"/>
  <c r="W141" i="3"/>
  <c r="X141" i="3"/>
  <c r="V142" i="3"/>
  <c r="W142" i="3"/>
  <c r="X142" i="3"/>
  <c r="V144" i="3"/>
  <c r="W144" i="3"/>
  <c r="X144" i="3"/>
  <c r="V143" i="3"/>
  <c r="W143" i="3"/>
  <c r="X143" i="3"/>
  <c r="V148" i="3"/>
  <c r="W148" i="3"/>
  <c r="X148" i="3"/>
  <c r="V147" i="3"/>
  <c r="W147" i="3"/>
  <c r="X147" i="3"/>
  <c r="V149" i="3"/>
  <c r="W149" i="3"/>
  <c r="X149" i="3"/>
  <c r="V150" i="3"/>
  <c r="W150" i="3"/>
  <c r="X150" i="3"/>
  <c r="V159" i="3"/>
  <c r="W159" i="3"/>
  <c r="X159" i="3"/>
  <c r="V167" i="3"/>
  <c r="W167" i="3"/>
  <c r="X167" i="3"/>
  <c r="V173" i="3"/>
  <c r="W173" i="3"/>
  <c r="X173" i="3"/>
  <c r="V172" i="3"/>
  <c r="W172" i="3"/>
  <c r="X172" i="3"/>
  <c r="V178" i="3"/>
  <c r="W178" i="3"/>
  <c r="X178" i="3"/>
  <c r="V176" i="3"/>
  <c r="W176" i="3"/>
  <c r="V179" i="3"/>
  <c r="W179" i="3"/>
  <c r="V184" i="3"/>
  <c r="W184" i="3"/>
  <c r="V203" i="3"/>
  <c r="W203" i="3"/>
  <c r="X203" i="3"/>
  <c r="V175" i="3"/>
  <c r="W175" i="3"/>
  <c r="V206" i="3"/>
  <c r="W206" i="3"/>
  <c r="V205" i="3"/>
  <c r="W205" i="3"/>
  <c r="X205" i="3"/>
  <c r="V207" i="3"/>
  <c r="W207" i="3"/>
  <c r="X207" i="3"/>
  <c r="V209" i="3"/>
  <c r="W209" i="3"/>
  <c r="V210" i="3"/>
  <c r="W210" i="3"/>
  <c r="X210" i="3"/>
  <c r="V211" i="3"/>
  <c r="W211" i="3"/>
  <c r="X211" i="3"/>
  <c r="V212" i="3"/>
  <c r="W212" i="3"/>
  <c r="X212" i="3"/>
  <c r="V213" i="3"/>
  <c r="W213" i="3"/>
  <c r="X213" i="3"/>
  <c r="V214" i="3"/>
  <c r="W214" i="3"/>
  <c r="X214" i="3"/>
  <c r="V215" i="3"/>
  <c r="W215" i="3"/>
  <c r="X215" i="3"/>
  <c r="V216" i="3"/>
  <c r="W216" i="3"/>
  <c r="X216" i="3"/>
  <c r="V217" i="3"/>
  <c r="W217" i="3"/>
  <c r="X217" i="3"/>
  <c r="V218" i="3"/>
  <c r="W218" i="3"/>
  <c r="X218" i="3"/>
  <c r="V220" i="3"/>
  <c r="W220" i="3"/>
  <c r="X220" i="3"/>
  <c r="V222" i="3"/>
  <c r="W222" i="3"/>
  <c r="X222" i="3"/>
  <c r="V227" i="3"/>
  <c r="W227" i="3"/>
  <c r="X227" i="3"/>
  <c r="V225" i="3"/>
  <c r="W225" i="3"/>
  <c r="V233" i="3"/>
  <c r="W233" i="3"/>
  <c r="V260" i="3"/>
  <c r="W260" i="3"/>
  <c r="V261" i="3"/>
  <c r="W261" i="3"/>
  <c r="X261" i="3"/>
  <c r="V228" i="3"/>
  <c r="W228" i="3"/>
  <c r="X228" i="3"/>
  <c r="V229" i="3"/>
  <c r="W229" i="3"/>
  <c r="X229" i="3"/>
  <c r="V234" i="3"/>
  <c r="W234" i="3"/>
  <c r="X234" i="3"/>
  <c r="V235" i="3"/>
  <c r="W235" i="3"/>
  <c r="V247" i="3"/>
  <c r="W247" i="3"/>
  <c r="X247" i="3"/>
  <c r="V264" i="3"/>
  <c r="W264" i="3"/>
  <c r="X264" i="3"/>
  <c r="V248" i="3"/>
  <c r="W248" i="3"/>
  <c r="X248" i="3"/>
  <c r="V267" i="3"/>
  <c r="W267" i="3"/>
  <c r="X267" i="3"/>
  <c r="V268" i="3"/>
  <c r="W268" i="3"/>
  <c r="X268" i="3"/>
  <c r="V269" i="3"/>
  <c r="W269" i="3"/>
  <c r="X269" i="3"/>
  <c r="V270" i="3"/>
  <c r="W270" i="3"/>
  <c r="X270" i="3"/>
  <c r="V271" i="3"/>
  <c r="W271" i="3"/>
  <c r="X271" i="3"/>
  <c r="V272" i="3"/>
  <c r="W272" i="3"/>
  <c r="X272" i="3"/>
  <c r="V273" i="3"/>
  <c r="W273" i="3"/>
  <c r="X273" i="3"/>
  <c r="V274" i="3"/>
  <c r="W274" i="3"/>
  <c r="X274" i="3"/>
  <c r="V275" i="3"/>
  <c r="W275" i="3"/>
  <c r="X275" i="3"/>
  <c r="V278" i="3"/>
  <c r="W278" i="3"/>
  <c r="V279" i="3"/>
  <c r="W279" i="3"/>
  <c r="X279" i="3"/>
  <c r="V280" i="3"/>
  <c r="W280" i="3"/>
  <c r="X280" i="3"/>
  <c r="V276" i="3"/>
  <c r="W276" i="3"/>
  <c r="X276" i="3"/>
  <c r="V277" i="3"/>
  <c r="W277" i="3"/>
  <c r="X277" i="3"/>
  <c r="V263" i="3"/>
  <c r="W263" i="3"/>
  <c r="X263" i="3"/>
  <c r="V244" i="3"/>
  <c r="W244" i="3"/>
  <c r="X244" i="3"/>
  <c r="V284" i="3"/>
  <c r="W284" i="3"/>
  <c r="V287" i="3"/>
  <c r="W287" i="3"/>
  <c r="X287" i="3"/>
  <c r="V288" i="3"/>
  <c r="W288" i="3"/>
  <c r="V289" i="3"/>
  <c r="W289" i="3"/>
  <c r="X289" i="3"/>
  <c r="V290" i="3"/>
  <c r="W290" i="3"/>
  <c r="X290" i="3"/>
  <c r="V299" i="3"/>
  <c r="W299" i="3"/>
  <c r="V300" i="3"/>
  <c r="W300" i="3"/>
  <c r="V301" i="3"/>
  <c r="W301" i="3"/>
  <c r="X301" i="3"/>
  <c r="V302" i="3"/>
  <c r="W302" i="3"/>
  <c r="V303" i="3"/>
  <c r="W303" i="3"/>
  <c r="V304" i="3"/>
  <c r="W304" i="3"/>
  <c r="X304" i="3"/>
  <c r="V305" i="3"/>
  <c r="W305" i="3"/>
  <c r="X305" i="3"/>
  <c r="V306" i="3"/>
  <c r="W306" i="3"/>
  <c r="X306" i="3"/>
  <c r="V307" i="3"/>
  <c r="W307" i="3"/>
  <c r="X307" i="3"/>
  <c r="V308" i="3"/>
  <c r="W308" i="3"/>
  <c r="X308" i="3"/>
  <c r="V309" i="3"/>
  <c r="W309" i="3"/>
  <c r="X309" i="3"/>
  <c r="V310" i="3"/>
  <c r="W310" i="3"/>
  <c r="X310" i="3"/>
  <c r="V311" i="3"/>
  <c r="W311" i="3"/>
  <c r="X311" i="3"/>
  <c r="V312" i="3"/>
  <c r="W312" i="3"/>
  <c r="X312" i="3"/>
  <c r="V313" i="3"/>
  <c r="W313" i="3"/>
  <c r="X313" i="3"/>
  <c r="V314" i="3"/>
  <c r="W314" i="3"/>
  <c r="X314" i="3"/>
  <c r="V297" i="3"/>
  <c r="W297" i="3"/>
  <c r="V298" i="3"/>
  <c r="W298" i="3"/>
  <c r="T9" i="3"/>
  <c r="X9" i="3" s="1"/>
  <c r="T10" i="3"/>
  <c r="X10" i="3" s="1"/>
  <c r="T11" i="3"/>
  <c r="X11" i="3" s="1"/>
  <c r="T12" i="3"/>
  <c r="T13" i="3"/>
  <c r="X13" i="3" s="1"/>
  <c r="T14" i="3"/>
  <c r="T15" i="3"/>
  <c r="T16" i="3"/>
  <c r="T17" i="3"/>
  <c r="T18" i="3"/>
  <c r="T20" i="3"/>
  <c r="X20" i="3" s="1"/>
  <c r="T21" i="3"/>
  <c r="X21" i="3" s="1"/>
  <c r="T22" i="3"/>
  <c r="X22" i="3" s="1"/>
  <c r="T23" i="3"/>
  <c r="T24" i="3"/>
  <c r="X24" i="3" s="1"/>
  <c r="T25" i="3"/>
  <c r="X25" i="3" s="1"/>
  <c r="T26" i="3"/>
  <c r="X26" i="3" s="1"/>
  <c r="T27" i="3"/>
  <c r="X27" i="3" s="1"/>
  <c r="T28" i="3"/>
  <c r="X28" i="3" s="1"/>
  <c r="T29" i="3"/>
  <c r="X29" i="3" s="1"/>
  <c r="T30" i="3"/>
  <c r="X30" i="3" s="1"/>
  <c r="T31" i="3"/>
  <c r="T34" i="3"/>
  <c r="X34" i="3" s="1"/>
  <c r="T35" i="3"/>
  <c r="X35" i="3" s="1"/>
  <c r="T32" i="3"/>
  <c r="T36" i="3"/>
  <c r="T40" i="3"/>
  <c r="T41" i="3"/>
  <c r="T42" i="3"/>
  <c r="T45" i="3"/>
  <c r="X45" i="3" s="1"/>
  <c r="T46" i="3"/>
  <c r="X46" i="3" s="1"/>
  <c r="T47" i="3"/>
  <c r="T48" i="3"/>
  <c r="T49" i="3"/>
  <c r="T50" i="3"/>
  <c r="T51" i="3"/>
  <c r="T52" i="3"/>
  <c r="T55" i="3"/>
  <c r="T54" i="3"/>
  <c r="X54" i="3" s="1"/>
  <c r="T69" i="3"/>
  <c r="X69" i="3" s="1"/>
  <c r="T70" i="3"/>
  <c r="X70" i="3" s="1"/>
  <c r="T57" i="3"/>
  <c r="T73" i="3"/>
  <c r="X73" i="3" s="1"/>
  <c r="T74" i="3"/>
  <c r="X74" i="3" s="1"/>
  <c r="T75" i="3"/>
  <c r="X75" i="3" s="1"/>
  <c r="T78" i="3"/>
  <c r="X78" i="3" s="1"/>
  <c r="T79" i="3"/>
  <c r="X79" i="3" s="1"/>
  <c r="T80" i="3"/>
  <c r="X80" i="3" s="1"/>
  <c r="T81" i="3"/>
  <c r="X81" i="3" s="1"/>
  <c r="T86" i="3"/>
  <c r="X86" i="3" s="1"/>
  <c r="T59" i="3"/>
  <c r="T88" i="3"/>
  <c r="T60" i="3"/>
  <c r="T61" i="3"/>
  <c r="T62" i="3"/>
  <c r="T63" i="3"/>
  <c r="T64" i="3"/>
  <c r="T92" i="3"/>
  <c r="X92" i="3" s="1"/>
  <c r="T93" i="3"/>
  <c r="X93" i="3" s="1"/>
  <c r="T94" i="3"/>
  <c r="X94" i="3" s="1"/>
  <c r="T95" i="3"/>
  <c r="X95" i="3" s="1"/>
  <c r="T96" i="3"/>
  <c r="T97" i="3"/>
  <c r="T99" i="3"/>
  <c r="X99" i="3" s="1"/>
  <c r="T100" i="3"/>
  <c r="X100" i="3" s="1"/>
  <c r="T101" i="3"/>
  <c r="X101" i="3" s="1"/>
  <c r="T102" i="3"/>
  <c r="X102" i="3" s="1"/>
  <c r="T103" i="3"/>
  <c r="X103" i="3" s="1"/>
  <c r="T104" i="3"/>
  <c r="X104" i="3" s="1"/>
  <c r="T105" i="3"/>
  <c r="X105" i="3" s="1"/>
  <c r="T106" i="3"/>
  <c r="X106" i="3" s="1"/>
  <c r="T107" i="3"/>
  <c r="X107" i="3" s="1"/>
  <c r="T109" i="3"/>
  <c r="X109" i="3" s="1"/>
  <c r="T110" i="3"/>
  <c r="X110" i="3" s="1"/>
  <c r="T111" i="3"/>
  <c r="X111" i="3" s="1"/>
  <c r="T112" i="3"/>
  <c r="T113" i="3"/>
  <c r="T114" i="3"/>
  <c r="T116" i="3"/>
  <c r="T117" i="3"/>
  <c r="T118" i="3"/>
  <c r="T119" i="3"/>
  <c r="T120" i="3"/>
  <c r="T121" i="3"/>
  <c r="T122" i="3"/>
  <c r="T123" i="3"/>
  <c r="T125" i="3"/>
  <c r="T126" i="3"/>
  <c r="T124" i="3"/>
  <c r="T129" i="3"/>
  <c r="X129" i="3" s="1"/>
  <c r="T130" i="3"/>
  <c r="X130" i="3" s="1"/>
  <c r="T131" i="3"/>
  <c r="X131" i="3" s="1"/>
  <c r="T132" i="3"/>
  <c r="X132" i="3" s="1"/>
  <c r="T133" i="3"/>
  <c r="X133" i="3" s="1"/>
  <c r="T134" i="3"/>
  <c r="X134" i="3" s="1"/>
  <c r="T135" i="3"/>
  <c r="X135" i="3" s="1"/>
  <c r="T136" i="3"/>
  <c r="X136" i="3" s="1"/>
  <c r="T137" i="3"/>
  <c r="X137" i="3" s="1"/>
  <c r="T138" i="3"/>
  <c r="X138" i="3" s="1"/>
  <c r="T139" i="3"/>
  <c r="T140" i="3"/>
  <c r="T141" i="3"/>
  <c r="T142" i="3"/>
  <c r="T144" i="3"/>
  <c r="T143" i="3"/>
  <c r="T148" i="3"/>
  <c r="T147" i="3"/>
  <c r="T150" i="3"/>
  <c r="T178" i="3"/>
  <c r="T176" i="3"/>
  <c r="X176" i="3" s="1"/>
  <c r="T179" i="3"/>
  <c r="X179" i="3" s="1"/>
  <c r="T184" i="3"/>
  <c r="X184" i="3" s="1"/>
  <c r="T175" i="3"/>
  <c r="X175" i="3" s="1"/>
  <c r="X206" i="3"/>
  <c r="T207" i="3"/>
  <c r="T209" i="3"/>
  <c r="X209" i="3" s="1"/>
  <c r="T210" i="3"/>
  <c r="T211" i="3"/>
  <c r="T212" i="3"/>
  <c r="T213" i="3"/>
  <c r="T214" i="3"/>
  <c r="T215" i="3"/>
  <c r="T216" i="3"/>
  <c r="T217" i="3"/>
  <c r="T218" i="3"/>
  <c r="T220" i="3"/>
  <c r="T222" i="3"/>
  <c r="T227" i="3"/>
  <c r="T225" i="3"/>
  <c r="X225" i="3" s="1"/>
  <c r="T233" i="3"/>
  <c r="X233" i="3" s="1"/>
  <c r="T260" i="3"/>
  <c r="X260" i="3" s="1"/>
  <c r="T261" i="3"/>
  <c r="T228" i="3"/>
  <c r="T229" i="3"/>
  <c r="T234" i="3"/>
  <c r="T235" i="3"/>
  <c r="X235" i="3" s="1"/>
  <c r="T247" i="3"/>
  <c r="T264" i="3"/>
  <c r="T248" i="3"/>
  <c r="T267" i="3"/>
  <c r="T268" i="3"/>
  <c r="T269" i="3"/>
  <c r="T270" i="3"/>
  <c r="T271" i="3"/>
  <c r="T272" i="3"/>
  <c r="T273" i="3"/>
  <c r="T274" i="3"/>
  <c r="T275" i="3"/>
  <c r="T278" i="3"/>
  <c r="X278" i="3" s="1"/>
  <c r="T279" i="3"/>
  <c r="T280" i="3"/>
  <c r="T276" i="3"/>
  <c r="T277" i="3"/>
  <c r="T263" i="3"/>
  <c r="T244" i="3"/>
  <c r="T284" i="3"/>
  <c r="X284" i="3" s="1"/>
  <c r="T287" i="3"/>
  <c r="T288" i="3"/>
  <c r="X288" i="3" s="1"/>
  <c r="T289" i="3"/>
  <c r="T290" i="3"/>
  <c r="T299" i="3"/>
  <c r="X299" i="3" s="1"/>
  <c r="T300" i="3"/>
  <c r="X300" i="3" s="1"/>
  <c r="T301" i="3"/>
  <c r="T302" i="3"/>
  <c r="X302" i="3" s="1"/>
  <c r="T303" i="3"/>
  <c r="X303" i="3" s="1"/>
  <c r="T304" i="3"/>
  <c r="T305" i="3"/>
  <c r="T306" i="3"/>
  <c r="T307" i="3"/>
  <c r="T308" i="3"/>
  <c r="T309" i="3"/>
  <c r="T310" i="3"/>
  <c r="T311" i="3"/>
  <c r="T312" i="3"/>
  <c r="T313" i="3"/>
  <c r="T314" i="3"/>
  <c r="T297" i="3"/>
  <c r="X297" i="3" s="1"/>
  <c r="T298" i="3"/>
  <c r="X298" i="3" s="1"/>
  <c r="T8" i="3"/>
  <c r="X8" i="3" s="1"/>
  <c r="D58" i="6" l="1"/>
  <c r="D54" i="6"/>
  <c r="D50" i="6"/>
  <c r="D46" i="6"/>
  <c r="D41" i="6"/>
  <c r="D37" i="6"/>
  <c r="D33" i="6"/>
  <c r="D25" i="6"/>
  <c r="D21" i="6"/>
  <c r="D17" i="6"/>
  <c r="D12" i="6"/>
  <c r="D5" i="6"/>
  <c r="M70" i="4"/>
  <c r="L70" i="4"/>
  <c r="K70" i="4"/>
  <c r="M66" i="4"/>
  <c r="L66" i="4"/>
  <c r="K66" i="4"/>
  <c r="M40" i="4"/>
  <c r="L40" i="4"/>
  <c r="K40" i="4"/>
  <c r="M34" i="4"/>
  <c r="M29" i="4" s="1"/>
  <c r="F6" i="5" s="1"/>
  <c r="L34" i="4"/>
  <c r="L29" i="4" s="1"/>
  <c r="K34" i="4"/>
  <c r="K29" i="4" s="1"/>
  <c r="K6" i="4"/>
  <c r="W8" i="3"/>
  <c r="V8" i="3"/>
  <c r="L158" i="1"/>
  <c r="K158" i="1"/>
  <c r="J158" i="1"/>
  <c r="G158" i="1"/>
  <c r="L157" i="1"/>
  <c r="K157" i="1"/>
  <c r="J157" i="1"/>
  <c r="G157" i="1"/>
  <c r="L156" i="1"/>
  <c r="K156" i="1"/>
  <c r="J156" i="1"/>
  <c r="G156" i="1"/>
  <c r="L155" i="1"/>
  <c r="K155" i="1"/>
  <c r="J155" i="1"/>
  <c r="G155" i="1"/>
  <c r="L154" i="1"/>
  <c r="K154" i="1"/>
  <c r="J154" i="1"/>
  <c r="G154" i="1"/>
  <c r="L153" i="1"/>
  <c r="K153" i="1"/>
  <c r="J153" i="1"/>
  <c r="G153" i="1"/>
  <c r="L152" i="1"/>
  <c r="K152" i="1"/>
  <c r="J152" i="1"/>
  <c r="G152" i="1"/>
  <c r="L151" i="1"/>
  <c r="K151" i="1"/>
  <c r="J151" i="1"/>
  <c r="G151" i="1"/>
  <c r="L150" i="1"/>
  <c r="K150" i="1"/>
  <c r="J150" i="1"/>
  <c r="G150" i="1"/>
  <c r="L149" i="1"/>
  <c r="K149" i="1"/>
  <c r="J149" i="1"/>
  <c r="G149" i="1"/>
  <c r="L144" i="1"/>
  <c r="K144" i="1"/>
  <c r="J144" i="1"/>
  <c r="G144" i="1"/>
  <c r="L143" i="1"/>
  <c r="K143" i="1"/>
  <c r="J143" i="1"/>
  <c r="G143" i="1"/>
  <c r="L142" i="1"/>
  <c r="K142" i="1"/>
  <c r="J142" i="1"/>
  <c r="G142" i="1"/>
  <c r="L141" i="1"/>
  <c r="K141" i="1"/>
  <c r="J141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O4" i="1"/>
  <c r="L4" i="1"/>
  <c r="K4" i="1"/>
  <c r="J4" i="1"/>
  <c r="G4" i="1"/>
  <c r="E6" i="5" l="1"/>
  <c r="K5" i="4"/>
  <c r="K39" i="4"/>
  <c r="M65" i="4"/>
  <c r="F8" i="5" s="1"/>
  <c r="L69" i="4"/>
  <c r="L5" i="4"/>
  <c r="L39" i="4"/>
  <c r="M69" i="4"/>
  <c r="M5" i="4"/>
  <c r="M39" i="4"/>
  <c r="F7" i="5" s="1"/>
  <c r="K65" i="4"/>
  <c r="L65" i="4"/>
  <c r="K69" i="4"/>
  <c r="E8" i="5" l="1"/>
  <c r="E7" i="5"/>
  <c r="E4" i="5"/>
  <c r="F4" i="5"/>
  <c r="F10" i="5" s="1"/>
  <c r="E10" i="5" l="1"/>
</calcChain>
</file>

<file path=xl/comments1.xml><?xml version="1.0" encoding="utf-8"?>
<comments xmlns="http://schemas.openxmlformats.org/spreadsheetml/2006/main">
  <authors>
    <author>حمید رضا , زرین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قوت
2- قابل بهبود
3- انتظارات
4- فرصت
5- تهدید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اولیا
2- دانش اموزان
3- همکاران
4- مدیران موسسه
5- موسسه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کاملا مخالفم
2- مخالفم
3- نظری ندارم
4- موافقم
5- کاملا موافقم</t>
        </r>
      </text>
    </comment>
    <comment ref="N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در اهداف بهبود
2- در برنامه پیشرفت
3- برای سال اینده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حمید رضا , زرین</author>
    <author>Mohsen</author>
  </authors>
  <commentList>
    <comment ref="E4" authorId="0">
      <text>
        <r>
          <rPr>
            <sz val="9"/>
            <color indexed="81"/>
            <rFont val="B Homa"/>
            <charset val="178"/>
          </rPr>
          <t>ب: بهبود
پ: پیشرفت
ر: روتین</t>
        </r>
      </text>
    </comment>
    <comment ref="S4" authorId="1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0- در تقویم نبوده و بعدا اضافه شده 
1- هنوز زمان ان نرسیده
2- انجام شده
3- وقتش گذشته و انجام نشده
</t>
        </r>
      </text>
    </comment>
    <comment ref="T4" authorId="1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  <comment ref="U4" authorId="1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بر اساس میزان اهمیت
1- بسیار کم اهمیت 
تا
5 بسیار مهم</t>
        </r>
      </text>
    </comment>
    <comment ref="F138" authorId="2">
      <text>
        <r>
          <rPr>
            <b/>
            <sz val="9"/>
            <color indexed="81"/>
            <rFont val="Tahoma"/>
            <family val="2"/>
          </rPr>
          <t>Mohsen:</t>
        </r>
        <r>
          <rPr>
            <sz val="9"/>
            <color indexed="81"/>
            <rFont val="Tahoma"/>
            <family val="2"/>
          </rPr>
          <t xml:space="preserve">
گزارش شماره 1 از تابستان است که به انجمن ارائه نمیشود.</t>
        </r>
      </text>
    </comment>
  </commentList>
</comments>
</file>

<file path=xl/comments3.xml><?xml version="1.0" encoding="utf-8"?>
<comments xmlns="http://schemas.openxmlformats.org/spreadsheetml/2006/main">
  <authors>
    <author>حمید رضا , زرین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هنوز زمان ان نرسیده
2- انجام شده
3- وقتش گذشته و انجام نشده
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بسیار ضعیف
2- ضعیف
3- متوسط
4- خوب
5- بسیار خوب
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بر اساس میزان اهمیت
1- بسیار کم اهمیت 
تا
5 بسیار مهم</t>
        </r>
      </text>
    </comment>
  </commentList>
</comments>
</file>

<file path=xl/comments4.xml><?xml version="1.0" encoding="utf-8"?>
<comments xmlns="http://schemas.openxmlformats.org/spreadsheetml/2006/main">
  <authors>
    <author>حمید رضا , زرین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حمید رضا , زرین:</t>
        </r>
        <r>
          <rPr>
            <sz val="9"/>
            <color indexed="81"/>
            <rFont val="Tahoma"/>
            <family val="2"/>
          </rPr>
          <t xml:space="preserve">
1- اهمیت پائین
2- اهمیت متوسط
3- اهمیت بالا
</t>
        </r>
      </text>
    </comment>
  </commentList>
</comments>
</file>

<file path=xl/sharedStrings.xml><?xml version="1.0" encoding="utf-8"?>
<sst xmlns="http://schemas.openxmlformats.org/spreadsheetml/2006/main" count="1610" uniqueCount="697">
  <si>
    <t>گزارش انجام</t>
  </si>
  <si>
    <t>کیفیت انجام</t>
  </si>
  <si>
    <t>درجه اهمیت</t>
  </si>
  <si>
    <t>کارآئی</t>
  </si>
  <si>
    <t>اثربخشی</t>
  </si>
  <si>
    <t>انجام شده وزن دار</t>
  </si>
  <si>
    <t>انجام شده کیفی</t>
  </si>
  <si>
    <t>باید انجام میشد وزن دار</t>
  </si>
  <si>
    <t>هدف</t>
  </si>
  <si>
    <t>شماره هدف</t>
  </si>
  <si>
    <t>کل برنامه پیشرفت</t>
  </si>
  <si>
    <t>وزن هدف</t>
  </si>
  <si>
    <t>کارنامه</t>
  </si>
  <si>
    <t>عنوان پیوست</t>
  </si>
  <si>
    <t>اهداف</t>
  </si>
  <si>
    <t>بسمه تعالی</t>
  </si>
  <si>
    <t>گزارش برنامه پیشرفت</t>
  </si>
  <si>
    <t>شاخص ها</t>
  </si>
  <si>
    <t>عدد صورت</t>
  </si>
  <si>
    <t>عدد مخرج</t>
  </si>
  <si>
    <t>نام مرکز:</t>
  </si>
  <si>
    <t>نحوه محاسبه</t>
  </si>
  <si>
    <t>مطلوب</t>
  </si>
  <si>
    <t>نتیجه محاسبه</t>
  </si>
  <si>
    <t>درصد مطلوب</t>
  </si>
  <si>
    <t>درصد</t>
  </si>
  <si>
    <t>سند تحلیل</t>
  </si>
  <si>
    <t>عنوان</t>
  </si>
  <si>
    <t>نوع</t>
  </si>
  <si>
    <t>مرجع</t>
  </si>
  <si>
    <t>تعداد</t>
  </si>
  <si>
    <t>عنوان کلی</t>
  </si>
  <si>
    <t>نظر مرکز</t>
  </si>
  <si>
    <t>نتیجه</t>
  </si>
  <si>
    <t>آزمون مشترک بین مدارس</t>
  </si>
  <si>
    <t>خوراک علمی برای فضای مجازی (مثلا کانال تلگرام گروه علوم)</t>
  </si>
  <si>
    <t>تولید محتوا و برنامه برای مناسبت¬ها در گروه آموزشی</t>
  </si>
  <si>
    <t>تابلو و میز گروه آموزشی</t>
  </si>
  <si>
    <t>آموزش مطالب جدید به دبیران (مثلا تدریس نسبیت برای دبیران فیزیک)</t>
  </si>
  <si>
    <t>سمینار علمی در مدرسه / دیدار بچه¬ها با افراد موفق یا تاثیرگذار</t>
  </si>
  <si>
    <t>نمایشگاه دستاوردها</t>
  </si>
  <si>
    <t>تاسیس آزمایشگاه</t>
  </si>
  <si>
    <t>تاسیس سایت کامپیوتر</t>
  </si>
  <si>
    <t>تاسیس کارگاه</t>
  </si>
  <si>
    <t>توسیع نمازخانه</t>
  </si>
  <si>
    <t>تحلیل نتایج هر یک از آزمونهای بیرونی و مقایسه سیر پیشرفت دانش آموزان در جلسات مشاوره فردی</t>
  </si>
  <si>
    <t>برگزاری آزمونهای خاص برای دانش آموزان قوی</t>
  </si>
  <si>
    <t>برگزاری کارسوق (مشابه من و بابام و ...)</t>
  </si>
  <si>
    <t>تحلیل آزمون پایان سال بعد از برگزاری</t>
  </si>
  <si>
    <t>مسابقات (طراحی مسابقات علمی / شرکت در مسابقات منطقه / مسابقات علمی مشترک مدارس / خوارزمی، IMC, IYPT ، مشاعره، کانگورو / ...)</t>
  </si>
  <si>
    <t>برنامه ریزی و اجرای اردوها، مراسم، مسابقات، تابلوها، رسانه</t>
  </si>
  <si>
    <t>تشکیل گروه های فوق برنامه خاص مطابق طرح جامع فوق برنامه</t>
  </si>
  <si>
    <t>طراحی جامع و اجرای فوق برنامه برای هر مقطع</t>
  </si>
  <si>
    <t>تأسیس فعالیت جهادی ( یا خیریه)</t>
  </si>
  <si>
    <t>تکمیل تجهیزات اداری (لیست پیوست)</t>
  </si>
  <si>
    <t>جانمایی و آماده سازی کلاس ها و دفاتر (لیست پیوست)</t>
  </si>
  <si>
    <t>الف)</t>
  </si>
  <si>
    <t>ب)</t>
  </si>
  <si>
    <t>ج)</t>
  </si>
  <si>
    <t>د)</t>
  </si>
  <si>
    <t>متوسطه مهر هشتم</t>
  </si>
  <si>
    <t>باید انجام می شد وزن دار</t>
  </si>
  <si>
    <t>تدوین طرح جامع فوق برنامه</t>
  </si>
  <si>
    <t>تدوین شرح وظایف و اختیارات</t>
  </si>
  <si>
    <t>اجـــــــرا</t>
  </si>
  <si>
    <t>نسبت میانگین تراز دانش آموزان در «آخرین آزمون به آزمون صفر» در آزمون بیرونی</t>
  </si>
  <si>
    <t>رشد رتبه امتحان نهایی سوم در سال جاری در منطقه به همین رتبه در سال قبل</t>
  </si>
  <si>
    <t>نسبت درصد معدل امتحان نهایی سوم بالاتر از 19 سال جاری به سال قبل</t>
  </si>
  <si>
    <t>سرانه مشاوره فردی با دانش آموز انجام شده به مقرر (نفر جلسه)</t>
  </si>
  <si>
    <t>نسبت جلسات معلم راهنما با دبیران انجام شده به تعداد جلسات مقرر (نفر جلسه)</t>
  </si>
  <si>
    <t>نسبت جلسات معلم راهنما با اولیا انجام شده به تعداد جلسات مقرر (نفر جلسه)</t>
  </si>
  <si>
    <t>نسبت جلسات تشکیل شده گروههای آموزشی به تعداد جلسات مقرر</t>
  </si>
  <si>
    <t>نسبت آزمونهای فصلی برگزار شده در زمان معین به تعداد آزمونهای مقرر</t>
  </si>
  <si>
    <t>نسبت فوق برنامه های آموزشی برگزار شده در زمان معین به تعداد مقرر</t>
  </si>
  <si>
    <t xml:space="preserve">میانگین درصد پیشرفت طرح درسهای هدف </t>
  </si>
  <si>
    <t>نسبت تعداد آزمونهای پایان سال تایید شده در گروه به کل آزمونها</t>
  </si>
  <si>
    <t>نسبت حضور دانش آموزان در اردوها به تعداد مقرر (نفر اردو)</t>
  </si>
  <si>
    <t>نسبت مشارکت دانش آموزان در مراسم ها به تعداد کل (غیر از پیش دانشگاهی) (نفر مراسم)</t>
  </si>
  <si>
    <t>نسبت تعداد اردوهای برگزار شده به اردوهای مقرر</t>
  </si>
  <si>
    <t>نسبت تعداد مراسم برگزار شده به مراسم مقرر</t>
  </si>
  <si>
    <t>نسبت تعداد برنامه های مناسبتی (مختصر) برگزار شده به برنامه های مقرر</t>
  </si>
  <si>
    <t>میزان پیشرفت طرح جامع</t>
  </si>
  <si>
    <t>تعداد کل روزهای تأخیر در تمام پروژه های هدف</t>
  </si>
  <si>
    <t>نسبت تعداد شرح وظایف های تدوین شده به شرح وظایف های مقرر</t>
  </si>
  <si>
    <t>نسبت تعداد فرآیندهای تدوین شده به کل فرایند ها</t>
  </si>
  <si>
    <t>رشد تعداد دانش آموزان</t>
  </si>
  <si>
    <t>ارتباط صمیمی معلمین و کادر با بچه ها</t>
  </si>
  <si>
    <t>توجه به مسائل اخلاقی</t>
  </si>
  <si>
    <t>کیفیت اردوها</t>
  </si>
  <si>
    <t>بکارگیری معلمان باسواد</t>
  </si>
  <si>
    <t>تدریس کاربردی</t>
  </si>
  <si>
    <t>کمی جمعیت کلاسها</t>
  </si>
  <si>
    <t>حضور معلم راهنما</t>
  </si>
  <si>
    <t>تمیزی محیط</t>
  </si>
  <si>
    <t>پیگیری و رسیدگی به امور</t>
  </si>
  <si>
    <t>جزوات خوب برای فیزیک و ریاضی</t>
  </si>
  <si>
    <t>رواج کتابخوانی و فوق برنامه</t>
  </si>
  <si>
    <t>شیوه ارزشیابی</t>
  </si>
  <si>
    <t>صبحانه متنوع</t>
  </si>
  <si>
    <t>کلاسهای تابستانی</t>
  </si>
  <si>
    <t>کمبود فضا و امکانات ورزشی</t>
  </si>
  <si>
    <t>معلمان کم تجربه / کم سابقه</t>
  </si>
  <si>
    <t>کمی اردوهای تفریحی</t>
  </si>
  <si>
    <t>امکانات رفاهی (سرویس بهداشتی، ناهارخوری، گرمای کلاسها)</t>
  </si>
  <si>
    <t>بی توجهی به کنکور</t>
  </si>
  <si>
    <t>نداشتن کتابخانه</t>
  </si>
  <si>
    <t>بی توجهی به مسابقات علمی و آزمونهای تعیین سطح</t>
  </si>
  <si>
    <t>ساعت کار طولانی مدرسه</t>
  </si>
  <si>
    <t>نبود آزمایشگاه</t>
  </si>
  <si>
    <t>نداشتن سایت اطلاع رسانی روزانه</t>
  </si>
  <si>
    <t>اردوها و فعالیتهای فرهنگی</t>
  </si>
  <si>
    <t>تشویق نکردن بچه ها</t>
  </si>
  <si>
    <t>ضعف معلم هندسه</t>
  </si>
  <si>
    <t>کوچک بودن فضا</t>
  </si>
  <si>
    <t>نبود رقابت</t>
  </si>
  <si>
    <t>نداشتن برنامه امتحانی</t>
  </si>
  <si>
    <t>نداشتن مشاور متخصص</t>
  </si>
  <si>
    <t>بی نظم بودن کلاسها؟</t>
  </si>
  <si>
    <t>دادن خط سیاسی به بچه ها</t>
  </si>
  <si>
    <t>سیاسی کردن دانش آموزان</t>
  </si>
  <si>
    <t>کمبود فوق برنامه</t>
  </si>
  <si>
    <t>مدیریت سنتی (و انتقاد ناپذیر)</t>
  </si>
  <si>
    <t>پویا نبودن معلمان</t>
  </si>
  <si>
    <t>دسترسی داشتن بچه ها به دفتر و مدارک</t>
  </si>
  <si>
    <t>سرویس نا منظم در ایاب و ذهاب</t>
  </si>
  <si>
    <t>عدم سخت گیری و آزادی بیش از حد</t>
  </si>
  <si>
    <t>کثیفی فضای جلسات اولیا</t>
  </si>
  <si>
    <t>گزینش مذهبی کم</t>
  </si>
  <si>
    <t>نخبه نداشتن در بین دانش آموزان</t>
  </si>
  <si>
    <t>نداشتن اینترنت برای بچه ها</t>
  </si>
  <si>
    <t>نداشتن بوفه</t>
  </si>
  <si>
    <t>تهیه فضای مناسب</t>
  </si>
  <si>
    <t>انجام آزمونهای درسی</t>
  </si>
  <si>
    <t>تهیه امکانات لازم</t>
  </si>
  <si>
    <t>کلاسهای رفع اشکال درسی</t>
  </si>
  <si>
    <t>اجاره استخر و سالن ورزشی</t>
  </si>
  <si>
    <t>انجام استعداد یابی</t>
  </si>
  <si>
    <t>اجرای آزمون ورودی سخت برای پذیرش نخبه</t>
  </si>
  <si>
    <t>استخدام دبیران با تجربه</t>
  </si>
  <si>
    <t>استفاده بیشتر از دیوارهای خالی برای مناسبتهای مذهبی</t>
  </si>
  <si>
    <t>افزایش تعداد جلسات دانش افزایی والدین</t>
  </si>
  <si>
    <t>انجام تکالیف بصورت روزانه</t>
  </si>
  <si>
    <t>ایجاد رقابت تحصیلی</t>
  </si>
  <si>
    <t>برخورد قاطع با بی نظمی</t>
  </si>
  <si>
    <t>برگزاری اردوهای تفریحی بیشتر</t>
  </si>
  <si>
    <t>برگزاری کلاسهای تابستانی متنوع</t>
  </si>
  <si>
    <t>برگزاری کلاسهای رفع اشکال</t>
  </si>
  <si>
    <t>پیگیری بیشتر تکالیف</t>
  </si>
  <si>
    <t>جلسات اولیای بیشتر</t>
  </si>
  <si>
    <t>راه اندازی سایت</t>
  </si>
  <si>
    <t>سم پاشی مدرسه</t>
  </si>
  <si>
    <t>کلاس های زبان بیشتر</t>
  </si>
  <si>
    <t>مسؤولیت دهی به دانش آموزان</t>
  </si>
  <si>
    <t>وفای به عهد</t>
  </si>
  <si>
    <t>پابه علمی ضعیف دانش آموزان</t>
  </si>
  <si>
    <t>تنبلی دانش آموزان</t>
  </si>
  <si>
    <t>ضعف کلاسداری معلمان کم تجربه</t>
  </si>
  <si>
    <t>بی انحداری دبیران برخی دروس</t>
  </si>
  <si>
    <t>حضور کمرنگ نیروهای جوان در برنامه ها</t>
  </si>
  <si>
    <t>بی تجربگی معلمین راهنما در پستهای امسال</t>
  </si>
  <si>
    <t>پیشبرد روال انضباطی</t>
  </si>
  <si>
    <t>عدم پاسکاری کادر در مواقع لزوم</t>
  </si>
  <si>
    <t>فضای کمرنگ فوق برنامه آموزشی</t>
  </si>
  <si>
    <t>عدم تشکیل گروههای آموزشی</t>
  </si>
  <si>
    <t>عدم آموزش کادر</t>
  </si>
  <si>
    <t>تبلیغ ضعیف برای جذب</t>
  </si>
  <si>
    <t>عدم پیروی از تقویم</t>
  </si>
  <si>
    <t>دبیران دانشجو</t>
  </si>
  <si>
    <t>دبیران مشغول در مؤسسه</t>
  </si>
  <si>
    <t>بی نظمی دبیران</t>
  </si>
  <si>
    <t>نامناسب بودن اتاق معلم راهنما</t>
  </si>
  <si>
    <t>دغدغه علمی مدرسه</t>
  </si>
  <si>
    <t>دغدغه تربیتی مدرسه</t>
  </si>
  <si>
    <t>دانش افزایی</t>
  </si>
  <si>
    <t>ارزیابی مستمر(کادر و دانش آموزان)</t>
  </si>
  <si>
    <t>اینترنت مدرسه</t>
  </si>
  <si>
    <t>ساختمان مدرسه</t>
  </si>
  <si>
    <t>نارضایتی همسایگان</t>
  </si>
  <si>
    <t>دوری مدرسه از موسسه</t>
  </si>
  <si>
    <t>نزدیک بودن مدارس بنام</t>
  </si>
  <si>
    <t>فاصله مدرسه از خانه کادرها</t>
  </si>
  <si>
    <t>فاصله مدرسه از خانه دانش آموزان</t>
  </si>
  <si>
    <t>پرداخت به موقع حقوق و مزایا</t>
  </si>
  <si>
    <t>تعامل خوب مدرسه با موسسه</t>
  </si>
  <si>
    <t>صمیمیت همکاران</t>
  </si>
  <si>
    <t>همراه بودن اولیا</t>
  </si>
  <si>
    <t>دقت در گزینش</t>
  </si>
  <si>
    <t>قابل اعتماد بودن برنامه های بالا دستی</t>
  </si>
  <si>
    <t>استقلال منطقی از موسسه</t>
  </si>
  <si>
    <t>اختلاط فیزیکی دو مقطع</t>
  </si>
  <si>
    <t>اختلاط نرم افزاری دو مقطع (سیستم انضباطی، نظافت، طول کلاسهاو ...)</t>
  </si>
  <si>
    <t>آموزش زبان</t>
  </si>
  <si>
    <t>نداشتن کارگاه</t>
  </si>
  <si>
    <t>برنامه رفاهی کم</t>
  </si>
  <si>
    <t>کمی اردوهای مفرح</t>
  </si>
  <si>
    <t>سوراخ و دالان مدرسه</t>
  </si>
  <si>
    <t>نیمه وقت بودن راهنمای هفتم</t>
  </si>
  <si>
    <t>استیجاری بودن مدرسه</t>
  </si>
  <si>
    <t>کمبود نیروی انسانی با وظیفه محدود</t>
  </si>
  <si>
    <t>خوراک IT به بچه ها</t>
  </si>
  <si>
    <t>پراکندگی سطح علمی دانش آموزان</t>
  </si>
  <si>
    <t>تدریس زیاد کادر</t>
  </si>
  <si>
    <t>حقوق کادر</t>
  </si>
  <si>
    <t>محل مدرسه (بافت شهری)</t>
  </si>
  <si>
    <t>جابه جایی مفید 3</t>
  </si>
  <si>
    <t>معلمین جوان (انگیره و وقت)</t>
  </si>
  <si>
    <t xml:space="preserve">دبستان </t>
  </si>
  <si>
    <t>معلم مشترک با دبستان</t>
  </si>
  <si>
    <t>کادر فهیم</t>
  </si>
  <si>
    <t>کلاسهای آموزش دبیران</t>
  </si>
  <si>
    <t>گپ و گفت دبیران و کادر</t>
  </si>
  <si>
    <t>همسویی کادر</t>
  </si>
  <si>
    <t>تیم دبیران با تجربه دبیرستان</t>
  </si>
  <si>
    <t>مذهبی بودن دبیران</t>
  </si>
  <si>
    <t>جلسات ملاقات با اولیا</t>
  </si>
  <si>
    <t>جلسات فردی با اولیا برای کارنامه</t>
  </si>
  <si>
    <t>جو صمیمی بچه های سوم</t>
  </si>
  <si>
    <t>حضور تا دیر وقت برای مطالعه</t>
  </si>
  <si>
    <t>حمایت مناسب مدیر در مواقع ضروری</t>
  </si>
  <si>
    <t>نماز نسبتا خوب</t>
  </si>
  <si>
    <t>اجرای خوب برنامه هفتگی</t>
  </si>
  <si>
    <t>ارتباط با خانواده ها</t>
  </si>
  <si>
    <t>باور به کارگاه و آزمایشگاه</t>
  </si>
  <si>
    <t>قرآن صبحگاهی</t>
  </si>
  <si>
    <t>در دسترس بودن کادر و مدیر</t>
  </si>
  <si>
    <t>فناوری</t>
  </si>
  <si>
    <t>امکانات آموزشی (لپتاب، ویدیو پروژکتور، میز و صندلی و ...)</t>
  </si>
  <si>
    <t>کم ساعت بودن معلمین</t>
  </si>
  <si>
    <t>مسول روابط عمومی</t>
  </si>
  <si>
    <t>عدم تبیین اهداف تربیتی برای دبیران</t>
  </si>
  <si>
    <t>کم بودن دانش آموزان</t>
  </si>
  <si>
    <t>کم بودن طرح درس نوآورانه و خلاق</t>
  </si>
  <si>
    <t>نداشتن برنامه مدون برای احکام و شرعبات</t>
  </si>
  <si>
    <t>فضای نمازخانه</t>
  </si>
  <si>
    <t>ضعف معلم راهنما در بیرون سپاری</t>
  </si>
  <si>
    <t>مدیریت معلمین و کارگرفتن از آنان</t>
  </si>
  <si>
    <t>عدم آشنایی با راهکار تعامل با فضای مجازی</t>
  </si>
  <si>
    <t>نرم افزار های آموزشی(سمیم و ...)</t>
  </si>
  <si>
    <t>عدم شرکت در مسابقات منطقه</t>
  </si>
  <si>
    <t>هدیه تولد دانش آموزان</t>
  </si>
  <si>
    <t>نگاه صرفا مادی دانش آموزان (کاسب کارانه)</t>
  </si>
  <si>
    <t>کم بودن نشاط علمی</t>
  </si>
  <si>
    <t>حضور کم اولیا در جلسات دانش افزایی</t>
  </si>
  <si>
    <t>عدم حضور کادر در مدرسه قبل ار دانش آموزان</t>
  </si>
  <si>
    <t>ایمنی مدرسه</t>
  </si>
  <si>
    <t>هنر و ادبیات</t>
  </si>
  <si>
    <t>قالب فوق برنامه آموزشی و محتوا</t>
  </si>
  <si>
    <t>ضعف در پایبندی به تقویم و برنامه</t>
  </si>
  <si>
    <t>برنامه قرآن</t>
  </si>
  <si>
    <t>اشتغال به درگیری روزمره</t>
  </si>
  <si>
    <t>بلاتکلیفی در برخورد</t>
  </si>
  <si>
    <t>توجه تفاوت ها فردی</t>
  </si>
  <si>
    <t>برنامه مدون عربی</t>
  </si>
  <si>
    <t>پیش دانشکاهی و سوم ( جذب دانش آموز)</t>
  </si>
  <si>
    <t xml:space="preserve">دبیران شاغل در چند مدرسه </t>
  </si>
  <si>
    <t xml:space="preserve">انرژی کادر جوان </t>
  </si>
  <si>
    <t>بچه های نهم</t>
  </si>
  <si>
    <t>مقایسه ابتدایی با متوسطه</t>
  </si>
  <si>
    <t>جابه جایی مدرسه</t>
  </si>
  <si>
    <t>جا نیافتادن مدرسه در منطقه</t>
  </si>
  <si>
    <t>ارتباط بیرون مدرسه دانش آموزان با هم</t>
  </si>
  <si>
    <t>پیش دانشگاهی و سوم (عدم نتیجه گیری مناسب)</t>
  </si>
  <si>
    <t>ارتباط با مدارس دیگر (بازدید، استفاده از تجارب)</t>
  </si>
  <si>
    <t>افزودن ناظم (منزل نزدیک)</t>
  </si>
  <si>
    <t>پایش دبیران</t>
  </si>
  <si>
    <t>بهبود فضای فیزیکی متوسطه</t>
  </si>
  <si>
    <t>ارائه گزارش عملکرد متوسطه به دبستان (معلمین، کادر و اولیا) از طریق فضای مجازی و حضوری</t>
  </si>
  <si>
    <t>بروشور معرفی اهداف و روش ها</t>
  </si>
  <si>
    <t>گزارش عملکرد مدرسه در سوم دبیرستان سال قبل و پیش دانشگاهی فعلی</t>
  </si>
  <si>
    <t>آمادگی برای افزایش دانش آموزان پیش دانشگاهی تجربی</t>
  </si>
  <si>
    <t>افزایش ارتباط (عاطفی و علمی و کاری) کادر و معلمین متوسطه و دبستان</t>
  </si>
  <si>
    <t>حضور جذاب کادر متوسطه در جمع دانش آموزان پنجم و ششم</t>
  </si>
  <si>
    <t>تهیه گزارش های لازم از اهداف و عملکرد علمی و تربیتی مدرسه</t>
  </si>
  <si>
    <t>ارتباط با مدارس متوسطه معتبر پسرانه و دخترانه (از قبیل روزبه، نیکان، مفید، تزکیه، روشنگر)</t>
  </si>
  <si>
    <t>افزایش جذب فارغ التحصیلان دبستان مهر هشتم</t>
  </si>
  <si>
    <t>آماده سازی فضای مورد نیاز پیش دانشگاهی</t>
  </si>
  <si>
    <t>تهیه برنامه درسی مورد نظر</t>
  </si>
  <si>
    <t>پخش معرفی نامه ها در بین دانش آموزان سوم دبیرستان</t>
  </si>
  <si>
    <t>ه)</t>
  </si>
  <si>
    <t xml:space="preserve">الف ) </t>
  </si>
  <si>
    <t>تبیین چشم انداز و ماموریت متوسطه</t>
  </si>
  <si>
    <t>تعیین فرآیندهای مدرسه و مستندات مرتبط با آنها</t>
  </si>
  <si>
    <t>اجرای به موقع نظر سنجی ها به منظور تحلیل نقاط قوت و نقاط ضعف</t>
  </si>
  <si>
    <t>استفاده از نظرات متخصصین برای یافتن فرصت ها و تهدید ها</t>
  </si>
  <si>
    <t>الف )</t>
  </si>
  <si>
    <t>همسویی با رویکرد آموزشی مجتمع</t>
  </si>
  <si>
    <t>افزایش ارتباط با دبستان پسرانه</t>
  </si>
  <si>
    <t>مطالعه سند تحول بنیادین آموزش و پرورش</t>
  </si>
  <si>
    <t>مطالعه سند برنامه درسی ملی</t>
  </si>
  <si>
    <t>تهیه فضای لازم برای کلاس ورزش تخصصی</t>
  </si>
  <si>
    <t>باسمه تعالی</t>
  </si>
  <si>
    <t>افزایش اعتبار متوسطه و جذب دانش آموزان مذهبی و مستعد</t>
  </si>
  <si>
    <t>موفقیت در کنکور و امتحانات نهایی</t>
  </si>
  <si>
    <t>رضایت مخاطبان فعلی</t>
  </si>
  <si>
    <t>بهبود کیفیت خدمات</t>
  </si>
  <si>
    <t>مدیریت ارتباط با اولیا</t>
  </si>
  <si>
    <t>اطلاع رسانی مناسب از کیفیت خدمات</t>
  </si>
  <si>
    <t>مدیریت استعداد</t>
  </si>
  <si>
    <t>راه اندازی پیش دانشگاهی ریاضی و تجربی</t>
  </si>
  <si>
    <t>بهبود IT</t>
  </si>
  <si>
    <t>استقرار مدل مدیریت</t>
  </si>
  <si>
    <t>افزایش جذب پیش دانشگاهی</t>
  </si>
  <si>
    <t>افهام</t>
  </si>
  <si>
    <t>ریحانکار</t>
  </si>
  <si>
    <t>رمضانی</t>
  </si>
  <si>
    <t>کریمی</t>
  </si>
  <si>
    <t>ظفری</t>
  </si>
  <si>
    <t>جواهری</t>
  </si>
  <si>
    <t>مراسم دهه اول محرم</t>
  </si>
  <si>
    <t>مراسم سیزده آبان</t>
  </si>
  <si>
    <t>جلسه عمومی معلمین</t>
  </si>
  <si>
    <t>تعلیم و تربیت اعتقادی، عبادی و اخلاقی</t>
  </si>
  <si>
    <t>تعلیم و تربیت اجتماعی، سیاسی</t>
  </si>
  <si>
    <t>تعلیم و تربیت زیستی و بدنی</t>
  </si>
  <si>
    <t>تعلیم و تربیت زیباشناختی و هنری</t>
  </si>
  <si>
    <t>تعلیم و تربیت اقتصادی و حرفه ای</t>
  </si>
  <si>
    <t>تعلیم و تربیت علمی و فناورانه</t>
  </si>
  <si>
    <t>حاج محمد جعفر</t>
  </si>
  <si>
    <t>توانمند سازی و آموزش</t>
  </si>
  <si>
    <t>راهنمایی، مشاوره و بازخورد</t>
  </si>
  <si>
    <t>همراهی و مشارکت</t>
  </si>
  <si>
    <t>جذب و گزینش</t>
  </si>
  <si>
    <t>جبران خدمات، رفاه، نگهداری و انگیزش</t>
  </si>
  <si>
    <t>سازماندهی و هماهنگی</t>
  </si>
  <si>
    <t>پشتیبانی و حمایت</t>
  </si>
  <si>
    <t>ارائه خدمات</t>
  </si>
  <si>
    <t>بودجه ریزی، تخصیص منابع و امور مالی</t>
  </si>
  <si>
    <t>روز</t>
  </si>
  <si>
    <t>ماه</t>
  </si>
  <si>
    <t>سال</t>
  </si>
  <si>
    <t>مراسم باز گشایی سال تحصیلی</t>
  </si>
  <si>
    <t>-</t>
  </si>
  <si>
    <t>آزمون جامع پیش دانشگاهی (2)</t>
  </si>
  <si>
    <t>تابلو امام سجاد (ع)</t>
  </si>
  <si>
    <t>نظر درباره کیفیت انجام</t>
  </si>
  <si>
    <t>جلسه اولیا پیش دانشگاهی (3)</t>
  </si>
  <si>
    <t>اردوی حضرت عبد العظیم</t>
  </si>
  <si>
    <t>اهدای کتاب برای مسابقه روز کتاب</t>
  </si>
  <si>
    <t>مسابقه کتاب خوانی</t>
  </si>
  <si>
    <t>ملاقات های فردی با اولیای دانش آموزان ضعیف درسی کلاس 8</t>
  </si>
  <si>
    <t>ملاقات های فردی با اولیای دهم</t>
  </si>
  <si>
    <t>ملاقات های فردی با اولیای سوم</t>
  </si>
  <si>
    <t>ملاقات های فردی با اولیای دانش آموزان ضعیف درسی کلاس 9</t>
  </si>
  <si>
    <t>مراسم اربعین (مختصر)</t>
  </si>
  <si>
    <t>جلسه اولیا پیش دانشگاهی (4)</t>
  </si>
  <si>
    <t>جلسه دانش افزایی 1 (آقای دکتر احمدی: تربیت جنسی)</t>
  </si>
  <si>
    <t>جلسه دانش افزایی 2 (آقای دکتر احمدی: تربیت جنسی)</t>
  </si>
  <si>
    <t>جلسه دانش افزایی 6</t>
  </si>
  <si>
    <t xml:space="preserve">جلسه دانش افزایی 5 </t>
  </si>
  <si>
    <t>اجرا</t>
  </si>
  <si>
    <t>مراسم رحلت رسول اکرم(ص) شهادت امام حسن(ع) و امام رضا(ع)</t>
  </si>
  <si>
    <t>پارک آبی متوسطه2</t>
  </si>
  <si>
    <t>اردوی شب مانی متوسطه1</t>
  </si>
  <si>
    <t>مسافرت متوسطه1</t>
  </si>
  <si>
    <t>اردوی علمی پیش دانشگاهی (ترم1)</t>
  </si>
  <si>
    <t>امتحانات پایان ترم1 کلاس سوم</t>
  </si>
  <si>
    <t>مسافرت مشهد متوسطه2</t>
  </si>
  <si>
    <t>تهیه گزارش انضباطی هریک از دانش آموزان</t>
  </si>
  <si>
    <t>گزارش انضباطی موارد خاص در شورای متوسطه</t>
  </si>
  <si>
    <t>آزمون جامع بیرونی متوسطه1 (صفر)</t>
  </si>
  <si>
    <t>آزمون جامع بیرونی متوسطه1 (1)</t>
  </si>
  <si>
    <t>آزمون جامع بیرونی متوسطه1 (2)</t>
  </si>
  <si>
    <t>تقدیم گزارش انضباطی ترم اول متوسطه1 (نمره انضباط در کارنامه ترم1)</t>
  </si>
  <si>
    <t>تقدیم کارنامه ترم اول متوسطه2 در جلسه عمومی اولیا</t>
  </si>
  <si>
    <t>تقدیم گزارش انضباطی ترم اول متوسطه2 (نمره انضباط در کارنامه ترم1)</t>
  </si>
  <si>
    <t>اردوی معارفه دانش آموزان ورودی به هفتم</t>
  </si>
  <si>
    <t>گزارش برنامه های جاری</t>
  </si>
  <si>
    <t>جلسه انجمن اولیا و مربیان 1</t>
  </si>
  <si>
    <t>جلسه انجمن اولیا و مربیان 2</t>
  </si>
  <si>
    <t>جلسه انجمن اولیا و مربیان 3</t>
  </si>
  <si>
    <t>مجمع عمومی اولیا هر دو مقطع</t>
  </si>
  <si>
    <t>جلسه انجمن اولیا و مربیان 4</t>
  </si>
  <si>
    <t>جلسه انجمن اولیا و مربیان 5</t>
  </si>
  <si>
    <t>جلسه انجمن اولیا و مربیان 6</t>
  </si>
  <si>
    <t>جلسه انجمن اولیا و مربیان 7</t>
  </si>
  <si>
    <t>جلسه انجمن اولیا و مربیان 8</t>
  </si>
  <si>
    <t>جلسه انجمن اولیا و مربیان 9</t>
  </si>
  <si>
    <t>تکمیل و امضای قرارداد همکاران</t>
  </si>
  <si>
    <t>ارائه لیست کارکنان منفصل به مدیر عامل</t>
  </si>
  <si>
    <t>ارائه چارت مدرسه به مدیر عامل</t>
  </si>
  <si>
    <t>ارائه گزارش تحلیل به اولیا</t>
  </si>
  <si>
    <t>مرتب سازی و ارائه سند تحلیل (نظرات ذی نفعان) به مدیر عامل</t>
  </si>
  <si>
    <t>ارائه پیش نویس اهداف پیشرفت به مدیر عامل</t>
  </si>
  <si>
    <t>ارائه اهداف پیشرفت و شاخص ها  به مدیر عامل</t>
  </si>
  <si>
    <t>ارائه اهداف بهبود  به مدیر عامل</t>
  </si>
  <si>
    <t>ارائه تقویم سه ماهه (تابستان)  به مدیر عامل</t>
  </si>
  <si>
    <t>ارائه اقدامات ذیل اهداف پیشرفت بعلاوه برنامه های ویژه  به مدیر عامل</t>
  </si>
  <si>
    <t>ارائه تقویم نه ماهه (پاییز، زمستان، بهار)  به مدیر عامل</t>
  </si>
  <si>
    <t>ارائه لیست کارکنان سال آینده  به مدیر عامل</t>
  </si>
  <si>
    <t>ارائه قرارداد کارکنان  به مدیر عامل</t>
  </si>
  <si>
    <t>ارائه بودجه جاری و ویژه  به مدیر عامل</t>
  </si>
  <si>
    <t>ارائه گزارش شماره 1 از برنامه (سه ماهه تابستان)  به مدیر عامل</t>
  </si>
  <si>
    <t>ارائه برنامه پیشرفت و بهبود به اولیا</t>
  </si>
  <si>
    <t>ارائه گزارش شماره 2 از برنامه (تا آخر دی ماه)  به مدیر عامل</t>
  </si>
  <si>
    <t>ارائه گزارش شماره 2 از برنامه (تا آخر دی ماه)  به انجمن اولیا</t>
  </si>
  <si>
    <t>دعوت از نخبگان و تحلیل عملکرد واحد و ارائه گزارش کتبی (حد اقل سه نفر)</t>
  </si>
  <si>
    <t>جمع آوری نظرات ذی نفعان (کارکنان، دانش آموزان، مدیران، موسسه)</t>
  </si>
  <si>
    <t>جمع آوری نظرات اولیا در مدرسه به کمک انجمن</t>
  </si>
  <si>
    <t>گزارش شماره 3 از برنامه (تا آخر خرداد) به مدیر عامل</t>
  </si>
  <si>
    <t>ارائه بسته صحافی شده گزارش های مربوط به شاخص نظم (پیوست شماره8) جهت بایگانی</t>
  </si>
  <si>
    <t>شام همکاران تمام وقت به همراه خانواده</t>
  </si>
  <si>
    <t>مسابقات دهه فجر</t>
  </si>
  <si>
    <t>مراسم دهه فجر</t>
  </si>
  <si>
    <t>مراسم شهادت حضرت زهرا (س) (روایت دوم)</t>
  </si>
  <si>
    <t>مراسم شهادت حضرت زهرا (س) (روایت اول) - مختصر</t>
  </si>
  <si>
    <t>حاجی</t>
  </si>
  <si>
    <t>سیستم سرمایش</t>
  </si>
  <si>
    <t>بررسی مجدد سیستم انضباطی و ارائه به شورا و تصویب</t>
  </si>
  <si>
    <t>توجیه سیستم انضباطی برای دانش آموزان</t>
  </si>
  <si>
    <t>تقدیم گزارش انضباطی میان ترم اول متوسطه1 (نمره انضباط در کارسنج)</t>
  </si>
  <si>
    <t>تقدیم گزارش انضباطی میان ترم دوم هردو مقطع (نمره انضباط در کارنامه)</t>
  </si>
  <si>
    <t>تقدیم گزارش انضباطی ترم دوم هردو مقطع (نمره انضباط در کارنامه)</t>
  </si>
  <si>
    <t>کسورات ماه 7</t>
  </si>
  <si>
    <t>کسورات ماه 8</t>
  </si>
  <si>
    <t>کسورات ماه 9</t>
  </si>
  <si>
    <t>کسورات ماه 10</t>
  </si>
  <si>
    <t>کسورات ماه 11</t>
  </si>
  <si>
    <t>کسورات ماه 12</t>
  </si>
  <si>
    <t>کسورات ماه 1</t>
  </si>
  <si>
    <t>کسورات ماه 2</t>
  </si>
  <si>
    <t>کسورات ماه 3</t>
  </si>
  <si>
    <t>کسورات ماه 4</t>
  </si>
  <si>
    <t>کسورات ماه 5</t>
  </si>
  <si>
    <t>کسورات ماه 6</t>
  </si>
  <si>
    <t>گزارش نهایی مرخصی و اضافات و کسورات برای تسویه سنوات</t>
  </si>
  <si>
    <t>معرفی صندوق قرض الحسنه به همکاران متوسطه</t>
  </si>
  <si>
    <t>سیستم گرمایش / تخلیه کولر و ... طبق چک لیست</t>
  </si>
  <si>
    <t>چک لیست</t>
  </si>
  <si>
    <t>کنترل سرفصل های بودجه و هزینه ها</t>
  </si>
  <si>
    <t>راهنما</t>
  </si>
  <si>
    <t>هدیه عیدانه به همکاران</t>
  </si>
  <si>
    <t>هدیه روز زن به کارکنان تمام وقت</t>
  </si>
  <si>
    <t>آغاز فرایند ثبت نام</t>
  </si>
  <si>
    <t>اردوی پارک علم و فناوری هفتم تا دهم</t>
  </si>
  <si>
    <t>اردوی درختکاری</t>
  </si>
  <si>
    <t>نظافت کلی مدرسه</t>
  </si>
  <si>
    <t>مراسم 13 رجب - مختصر</t>
  </si>
  <si>
    <t>مراسم 27 رجب</t>
  </si>
  <si>
    <t>مراسم روز معلم (دانش آموزی)</t>
  </si>
  <si>
    <t>مراسم روز معلم (همکاران)</t>
  </si>
  <si>
    <t>بسته هدیه ماه رمضان</t>
  </si>
  <si>
    <t>جمع بندی تنخواه دانش آموزی</t>
  </si>
  <si>
    <t>اردوی کوهپیمایی همکاران</t>
  </si>
  <si>
    <t>افطار همکاران تمام وقت همراه خانواده</t>
  </si>
  <si>
    <t>جشن پایان سال بعلاوه افطار</t>
  </si>
  <si>
    <t>نظام برنامه ریزی (تحلیل، نیاز سنجی، تحقیق، هدفگذاری، طراحی اقدامات و توسعه خدمت، شاخص، تقویم)</t>
  </si>
  <si>
    <t>جلسه عمومی معلمین پیش دانشگاهی</t>
  </si>
  <si>
    <t>تکمیل و ارسال مدارک همکاران برای گزینش آموزش و پرورش</t>
  </si>
  <si>
    <t>تکمیل فرم های گزینش همکاران در موسسه و تکمیل پرونده ایشان</t>
  </si>
  <si>
    <t>اردوهای کوه پیمایی تابستان</t>
  </si>
  <si>
    <t>تاریخ آغاز</t>
  </si>
  <si>
    <t>اردوی مسافرت همدان و فتح قله الوند</t>
  </si>
  <si>
    <t>کلاس های فوق برنامه (چهارشنبه عصر و پنجشنبه صبح)</t>
  </si>
  <si>
    <t>بازدید از مجلس شورای اسلامی (کلاس هشتم و نهم)</t>
  </si>
  <si>
    <t>اردوی من و بابام - کارسوق هدیه روز مادر و روز پدر (گروه هنر و فناوری)</t>
  </si>
  <si>
    <t>جلسه دانش افزایی 3 (اصول تغذیه نوجوانان)</t>
  </si>
  <si>
    <t>جلسه دانش افزایی 4 (اصول تغذیه نوجوانان)</t>
  </si>
  <si>
    <t>فرایند پایگاه تابستانی</t>
  </si>
  <si>
    <t>آزمون جامع پیش دانشگاهی (5)</t>
  </si>
  <si>
    <t>برگزاری جلسه عمومی اولیای متوسطه2 (2)</t>
  </si>
  <si>
    <t>ارائه برنامه سال 9596</t>
  </si>
  <si>
    <t>ملاقات های فردی با اولیای دانش آموزان ضعیف درسی کلاس 7</t>
  </si>
  <si>
    <t>تقدیم کارنامه میان ترم2 متوسطه1</t>
  </si>
  <si>
    <t>فرایند اردوی درسی پایان سال سوم دبیرستان</t>
  </si>
  <si>
    <t>ارائه کلیات برنامه پایگاه تابستانی به اولیا</t>
  </si>
  <si>
    <t>ایستگاه صلواتی نیمه شعبان</t>
  </si>
  <si>
    <t>بنر سردر نیمه شعبان</t>
  </si>
  <si>
    <t>تقدیم کارنامه سالانه هفتم تا دهم</t>
  </si>
  <si>
    <t>د</t>
  </si>
  <si>
    <t>ا</t>
  </si>
  <si>
    <t>س</t>
  </si>
  <si>
    <t>م</t>
  </si>
  <si>
    <t>تعیین بانی ناهار روز آخر مراسم دهه اول محرم</t>
  </si>
  <si>
    <t>مسئول مستقیم</t>
  </si>
  <si>
    <t>اردوی علمی عیدانه پیش دانشگاهی</t>
  </si>
  <si>
    <t>اردوی علمی عیدانه سوم</t>
  </si>
  <si>
    <t>برگزاری جلسه عمومی اولیای هفتم تا سوم</t>
  </si>
  <si>
    <t>تقدیم کارنامه میان ترم2 متوسطه2</t>
  </si>
  <si>
    <t>جلسات فردی ملاقات با اولیای متوسطه2</t>
  </si>
  <si>
    <t>جلسات فردی ملاقات با اولیای هفتم</t>
  </si>
  <si>
    <t>جلسات فردی ملاقات با اولیای هشتم و نهم</t>
  </si>
  <si>
    <t>اردوی متوسطه1 (تفریحی - دماوند؟)</t>
  </si>
  <si>
    <t>اردوی کوهپیمایی و شب مانی در کولکچال متوسطه2</t>
  </si>
  <si>
    <t>تبلیغات برنامه های پایگاه تابستانی</t>
  </si>
  <si>
    <t>ثبت نام اولیه پایگاه تابستانی</t>
  </si>
  <si>
    <t>حذف و اضافه و ثبت نام قطعی پایگاه تابستانی</t>
  </si>
  <si>
    <t>اعلام لیست های اعضای کلاس های پایگاه تابستانی به مدیر</t>
  </si>
  <si>
    <t>تحلیل ساختار متوسطه</t>
  </si>
  <si>
    <t>طراحی فرایند جلسه مجمع عمومی اولیای هر دو مقطع</t>
  </si>
  <si>
    <t>طراحی فرایند اردوی داخل شهر</t>
  </si>
  <si>
    <t>طراحی فرایند مسافرت برون استانی متوسطه1_950925</t>
  </si>
  <si>
    <t>طراحی فرایند مسافرت برون استانی متوسطه2_951024</t>
  </si>
  <si>
    <t>طراحی فرایند اردوی علمی ترم1 پیش دانشگاهی_951010</t>
  </si>
  <si>
    <t>طراحی فرایند مراسم دهه فجر</t>
  </si>
  <si>
    <t>طراحی فرایند اردوی علمی عیدانه پیش دانشگاهی و سوم_960102</t>
  </si>
  <si>
    <t>طراحی فرایند اردوی داخل استان شب مانی (دماوند و کولکچال و ...)</t>
  </si>
  <si>
    <t>جلسه اولیای سوم : توصیه های امتحان نهایی بعلاوه معارفه با معلم راهنمای پیش</t>
  </si>
  <si>
    <t>آغاز کلاس های پیش دانشگاهی</t>
  </si>
  <si>
    <t>جلسه اولیای ورودی به پیش دانشگاهی (1) (عصر آخرین آزمون نهایی)</t>
  </si>
  <si>
    <t>جلسه اولیای پیش دانشگاهی (2)</t>
  </si>
  <si>
    <t>آزمون جامع پیش دانشگاهی (1)</t>
  </si>
  <si>
    <t>آزمون جامع پیش دانشگاهی (3)</t>
  </si>
  <si>
    <t>آزمون جامع بیرونی متوسطه 2 (1)</t>
  </si>
  <si>
    <t>آزمون جامع پیش دانشگاهی (4)</t>
  </si>
  <si>
    <t>آزمون جامع بیرونی سوم (2)</t>
  </si>
  <si>
    <t>آزمون جامع بیرونی سوم (3)</t>
  </si>
  <si>
    <t>فضاسازی برای مراسم دهه اول محرم و استخر بعد از ظهر آن</t>
  </si>
  <si>
    <t>جلسات گروههای آموزشی  تابستان</t>
  </si>
  <si>
    <t>استقرار نرم افزار نمرات و اطلاعات آموزشی (کارسنج)</t>
  </si>
  <si>
    <t>اردوی عصرانه دهم و سوم</t>
  </si>
  <si>
    <t>جلسات گروههای آموزشی مهر و آبان</t>
  </si>
  <si>
    <t>کارنامه ترم اول متوسطه1 در جلسه عمومی اولیا</t>
  </si>
  <si>
    <t>تقدیم کارنامه میان ترم اول</t>
  </si>
  <si>
    <t>جلسات گروههای آموزشی بهمن و اسفند و فروردین</t>
  </si>
  <si>
    <t>جلسات گروههای آموزشی اردیبهشت و خرداد</t>
  </si>
  <si>
    <t>جلسات آموزشی دبیران در خرداد</t>
  </si>
  <si>
    <t>جلسات آموزشی دبیران در تابستان</t>
  </si>
  <si>
    <t>جلسات آموزشی کادر متوسطه در خرداد</t>
  </si>
  <si>
    <t>جلسات آموزشی کادر متوسطه در تابستان</t>
  </si>
  <si>
    <t>جلسات گروه های آموزشی آذر و دی</t>
  </si>
  <si>
    <t>به خاطر تعطیلی های برف و آلودگی، نیاز به برگزاری نبود.</t>
  </si>
  <si>
    <t>ر</t>
  </si>
  <si>
    <t>ب</t>
  </si>
  <si>
    <t>پ</t>
  </si>
  <si>
    <t>طراحی ابزار ثبت اطلاعات آموزشی و تربیتی دانش آموزان</t>
  </si>
  <si>
    <t>طراحی فرایند آزمون ورودی و گزینش دانش آموزان</t>
  </si>
  <si>
    <t>طراحی فرایند مجمع و شورای دانش آموزی</t>
  </si>
  <si>
    <t>طراحی شرح وظایف معلم راهنما</t>
  </si>
  <si>
    <t>طراحی شرح وظایف دستیار معلم راهنما</t>
  </si>
  <si>
    <t>طراحی شرح وظایف معاون آموزشی</t>
  </si>
  <si>
    <t>طراحی شرح وظایف مدیر دروس</t>
  </si>
  <si>
    <t>طراحی شرح وظایف گروه های  آموزشی</t>
  </si>
  <si>
    <t>طراحی شرح وظایف مسئول آزمایشگاه و کارگاه و سایت کامپیوتر</t>
  </si>
  <si>
    <t>طراحی شرح وظایف دبیران</t>
  </si>
  <si>
    <t>طراحی شرح وظایف معاون اجرایی</t>
  </si>
  <si>
    <t>طراحی شرح وظایف دستیار معاون اجرایی</t>
  </si>
  <si>
    <t>طراحی شرح وظایف ناظم</t>
  </si>
  <si>
    <t>طراحی شرح وظایف نیروی خدماتی</t>
  </si>
  <si>
    <t>بررسی سوالات نظرسنجی ها و اعلام نظر شورای سیاستی به پویش</t>
  </si>
  <si>
    <t>برنامه ریزی اجرای نظرسنجی ها در تقویم</t>
  </si>
  <si>
    <t>شورا</t>
  </si>
  <si>
    <t>مطالعه اسناد بالادستی مجتمع</t>
  </si>
  <si>
    <t>سطح بندی تکالیف در ریاضی متوسطه1</t>
  </si>
  <si>
    <t>سطح بندی تکالیف در ریاضی متوسطه2</t>
  </si>
  <si>
    <t>ایجاد موقعیت استفاده از آزمایشگاه و کارگاه برای علاقمندان</t>
  </si>
  <si>
    <t>عضویت کادر در کانالهای دبستان</t>
  </si>
  <si>
    <t>ثبت فوق برنامه هادر تقویم</t>
  </si>
  <si>
    <t>تهیه آیین نامه فوق برنامه</t>
  </si>
  <si>
    <t>مشورت با صاحب نظران حوزه جهادی (آقایان معصومی نژاد، فوم، خان محمدی، مسکنی، مدنی)</t>
  </si>
  <si>
    <t>طرح سؤالات اولیه در باره مسافرت جهادی</t>
  </si>
  <si>
    <t>برگزاری مطالعه عصرانه در مدرسه برای کلاس سوم</t>
  </si>
  <si>
    <t>برگزاری مطالعه عصرانه در مدرسه برای کلاس چهارم</t>
  </si>
  <si>
    <t>ارائه اهداف و برنامه های اردوهای درسی</t>
  </si>
  <si>
    <t>ثبت برنامه اردوهای درسی در تقویم</t>
  </si>
  <si>
    <t>تنظیم کادر آموزشی کلاس چهارم</t>
  </si>
  <si>
    <t>جانمایی و آماده سازی کلاس ها و دفاتر</t>
  </si>
  <si>
    <t>تکمیل تجهیزات اداری</t>
  </si>
  <si>
    <t>معرفی مدرسه برای افراد مرجع</t>
  </si>
  <si>
    <t>ارتباط با مدارس متوسطه معتبر پسرانه و دخترانه</t>
  </si>
  <si>
    <t xml:space="preserve">ارتباط مدیران دبستان ها و متوسطه1 اطراف </t>
  </si>
  <si>
    <t>بررسی امکان برگزاری جلسه مدیران منطقه در دبستان مهرهشتم</t>
  </si>
  <si>
    <t>نصب تابلوی سر در مدرسه</t>
  </si>
  <si>
    <t>برنامه ریزی ارائه گزارش عملکرد به دبستان (معلمین، کادر و اولیا)</t>
  </si>
  <si>
    <t>تعیین تکلیف دعوت از دانش آموزان دبستان برای تئاتر فاطمیه</t>
  </si>
  <si>
    <t>تعیین تکلیف دعوت از دانش آموزان دبستان برای مراسم نیمه شعبان</t>
  </si>
  <si>
    <t>بررسی امکان دعوت از مدیران دبستان ها و متوسطه1 برای آموزش</t>
  </si>
  <si>
    <t>ارائه بازخورد مناسب و به موقع از آزمون های بیرونی و رصد کلاس به دبیران</t>
  </si>
  <si>
    <t>ارائه نتایج سالانه آزمون های بیرونی به دبیران و شورا</t>
  </si>
  <si>
    <t>ارائه تحلیل آزمون بیرونی متوسطه1 در شورا</t>
  </si>
  <si>
    <t>ارائه تحلیل آزمون بیرونی متوسطه2 در شورا</t>
  </si>
  <si>
    <t>فرایند ارزیابی دانش آموزان و دبیران</t>
  </si>
  <si>
    <t>فرایند رصد آموزشی کلاس</t>
  </si>
  <si>
    <t>فرایند سرویس رفت و آمد</t>
  </si>
  <si>
    <t>فرایند نظامت</t>
  </si>
  <si>
    <t>فرایند ناهار و صبحانه</t>
  </si>
  <si>
    <t>فرایند جلسات (شورا، گروه های آموزشی، دبیران، انجمن، عمومی اولیا)</t>
  </si>
  <si>
    <t>فرایند اموال داری، تهیه سفارش ها، پشتیبانی</t>
  </si>
  <si>
    <t>فرایند رفاه همکاران</t>
  </si>
  <si>
    <t>فرایند نوبت بازی</t>
  </si>
  <si>
    <t>چک لیست روزانه، هفتگی، ماهانه و سالانه نیروی خدماتی</t>
  </si>
  <si>
    <t>فرایند نظافت</t>
  </si>
  <si>
    <t>برگزاری جلسات تخصصی معاونان آموزشی 2 بار در سال</t>
  </si>
  <si>
    <t>برگزاری جلسات مشترک گروه های علمی به صلاحدید معاونان آموزشی</t>
  </si>
  <si>
    <t>تهیه گزارش امتحان نهایی خرداد 95</t>
  </si>
  <si>
    <t>آماده سازی اطلاعات مورد نیاز برای بروشور، سایت و... (مختصر / مفصل)</t>
  </si>
  <si>
    <t>پخش بروشور در محل (مرحله اول)</t>
  </si>
  <si>
    <t>پخش بروشور در محل (مرحله دوم)</t>
  </si>
  <si>
    <t>پخش بروشور در بین دانش آموزان کلاس سوم دبیرستان (مرحله اول)</t>
  </si>
  <si>
    <t>پخش بروشور در بین دانش آموزان کلاس سوم دبیرستان (مرحله دوم)</t>
  </si>
  <si>
    <t>ارتباط با دبیران اثر گذار</t>
  </si>
  <si>
    <t>تنظیم برنامه برگزاری کلاس های جمع بندی و رفع اشکال امتحان نهایی</t>
  </si>
  <si>
    <t>؟</t>
  </si>
  <si>
    <t>تصمیم گیری برای دعوت دبیران برای همکاری در سال آینده</t>
  </si>
  <si>
    <t xml:space="preserve">برگزاری جلسات مشترک با شورای دبستان 2 بار در سال، اعلام تاریخ وموضوع جلسه </t>
  </si>
  <si>
    <t>ارائه تحلیل آزمون بیرونی پیش دانشگاهی در شورا</t>
  </si>
  <si>
    <t>زمان مناسبی برای اردو نیست!</t>
  </si>
  <si>
    <t>اردوی عصرانه هشتم و نهم</t>
  </si>
  <si>
    <t>اردوی عصرانه هفتم (چندرستان)</t>
  </si>
  <si>
    <t>مانور زلزله و اطفاء حریق</t>
  </si>
  <si>
    <t>تشکیل گروه تئاتر</t>
  </si>
  <si>
    <t>برگزاری جلسه عمومی اولیای هفتم (2)</t>
  </si>
  <si>
    <t>برگزاری جلسه عمومی اولیای هشتم و نهم (2)</t>
  </si>
  <si>
    <t>اولین تجربه آقای افهام / گزارش بچه ها قوی نبود.</t>
  </si>
  <si>
    <t>بررسی عمومی فعالیت های دبیران برای دعوت به همکاری در سال آینده</t>
  </si>
  <si>
    <t>تنظیم برنامه حضور آقای افهام در دبستان(ماکت / اوریگامی / موشک آبی / ...)</t>
  </si>
  <si>
    <t>تئاتر فاطمیه (بیرونی)</t>
  </si>
  <si>
    <t>برگزاری مطالعه عصرانه ترم دوم در مدرسه برای کلاس سوم</t>
  </si>
  <si>
    <t>برگزاری مطالعه عصرانه ترم دوم در مدرسه برای کلاس چهارم</t>
  </si>
  <si>
    <t>طراحی فرایند ثبت نام</t>
  </si>
  <si>
    <t>طراحی فرایند کلید داری</t>
  </si>
  <si>
    <t>طراحی فرایند اردوی علمی بهاره پیش دانشگاهی_960306</t>
  </si>
  <si>
    <t>دانش آموزان</t>
  </si>
  <si>
    <t>اولیاء</t>
  </si>
  <si>
    <t>سرمایه انسانی</t>
  </si>
  <si>
    <t>مدیریت و پشتیبانی</t>
  </si>
  <si>
    <t>پیشنویس کلیات مسافرت جهادی (اهداف، سیاست¬ها و...) در شورای تربیتی و تصویب آن در شورای سیاستی</t>
  </si>
  <si>
    <t>تنظیم طرح جهادی در شورای تربیتی و تصویب آن در شورای سیاستی</t>
  </si>
  <si>
    <t>تدوین فرآیندها، آیین نامه ها و چک لیست ها و فرم های مدرسه</t>
  </si>
  <si>
    <t>بهبود استفاده از روش تحلیل</t>
  </si>
  <si>
    <t>تدوین مدل آموزشی و تربیتی متوسطه مهر هشتم</t>
  </si>
  <si>
    <t>مطالعه اهداف و سیاست ها</t>
  </si>
  <si>
    <t>سند بنیادین آموزش و پرورش / سند برنامه درسی ملی / اسناد بالادستی مجتمع</t>
  </si>
  <si>
    <t>ارتقای کیفی دروس منتخب (علوم7 / ریاضی7 / هنر / فناوری / شیمی10 / ریاضی10)</t>
  </si>
  <si>
    <t>نظارت بر عملکرد آموزشی دبیران و دانش آموزان و ارائه بازخورد</t>
  </si>
  <si>
    <t xml:space="preserve">رصد کلاس و روش دبیران به تناوب </t>
  </si>
  <si>
    <t>شرکت در آزمون های بیرونی</t>
  </si>
  <si>
    <t>برگزاری مطالعه عصرانه در مدرسه و کار گروهی</t>
  </si>
  <si>
    <t>برگزاری اردوهای درسی برای سوم دبیرستان</t>
  </si>
  <si>
    <t>رصد فعالیت دبیران با تاکید بر جدیت فعالیت های آموزشی</t>
  </si>
  <si>
    <t>آیین نامه انضباطی</t>
  </si>
  <si>
    <t>طرح جهادی متوسطه مهر هشتم</t>
  </si>
  <si>
    <t>گزارش برنامه کوهنوردی تابستان</t>
  </si>
  <si>
    <t>گزارش اردوی همدان</t>
  </si>
  <si>
    <t>گزارش تغییر و تجهیز تابستان</t>
  </si>
  <si>
    <t>راه اندازی سرویس رفت و آمد</t>
  </si>
  <si>
    <t>خرید تجهیزات سایت کامپیوتر (تاسیس تیرماه 96)</t>
  </si>
  <si>
    <t>درخواست دانش آموزان به دلیل کلاس فعال هنر و کاروفناوری</t>
  </si>
  <si>
    <t xml:space="preserve">هماهنگی با معلم راهنما / برگزاری خوب </t>
  </si>
  <si>
    <t>موضوع خوب/هماهنگی با معاون اجرایی / برگزاری خوب / مطالب ارئه شده کلی و غیر کاربردی(نظر تعدادی از اولیا)</t>
  </si>
  <si>
    <t>ضعف: تداخل با اردو و اطلاع رسانی / قوت : موضوع و کاربردی بودن مطالب</t>
  </si>
  <si>
    <t>برف شدید/ تعداد 15 نفر/کاربردی نبودن مطالب(نظر تعدادی از اولیا)</t>
  </si>
  <si>
    <t>معلمین راهنما تبلیغ و پیامک زدند. تعداد حضار زیاد شد/ سخنران قوی/ رضایت اکثریت</t>
  </si>
  <si>
    <t xml:space="preserve">ارائه کارنامه در کارسنج/ ندادن کارنامه کاغذی </t>
  </si>
  <si>
    <t>عدم شناخت نسبت به نگرش مدرسه/ جذب دیر هنگام بعضی دبیران/فعالیت کم در این زمینه</t>
  </si>
  <si>
    <t>موجود نبودن اطلاعات سال گذشته/ ارائه اطلاعات بدون تحلیل</t>
  </si>
  <si>
    <t>عدم حضور تعدادی از معلمین/ انتخاب موضوع نامناسب/ جلسه ضعیف</t>
  </si>
  <si>
    <t>تحلیل حضوری آزمون در تمامی دروس</t>
  </si>
  <si>
    <t>وقت آزاد دبیران/ جلسات بیشتر/خروجی برای بعضی از گروه ها</t>
  </si>
  <si>
    <t>جواهری: درگیری زیاد شخص آقای کریمی/کریمی: ارائه کارنامه کاغذی</t>
  </si>
  <si>
    <t>جواهری: درگیری زیاد شخص آقای کریمی/ کریمی: ارائه کارنامه کاغذی</t>
  </si>
  <si>
    <t>برگه تقدیم شده به اولیا</t>
  </si>
  <si>
    <t>ارائه مختصر در جلسه 950707 به اولیا / ارائه مفصل به انجمن 950812</t>
  </si>
  <si>
    <t>ضعف: عدم حضور بقیه همکاران</t>
  </si>
  <si>
    <t>گزارش برنامه پیشرفت به اولیا</t>
  </si>
  <si>
    <t>نداشتن مدارک لازم تعدادی از همکاران / کامل نشدن ارسال مدارک</t>
  </si>
  <si>
    <t>فرم ها تکمیل و در یک پوشه نگهداری می شوند.</t>
  </si>
  <si>
    <t>گفتگو با آقایان زرین، کبریایی، ظفری و رمضانی</t>
  </si>
  <si>
    <t>شلوغی اول سال/ تعداد زیاد معلمین پاره وقت/ در برنامه هفتگی لحاظ نشده بود/ جلسات کم</t>
  </si>
  <si>
    <t>حضور در جلسه تقدیم کارنامه ششمی ها، بچه ها و اولیا</t>
  </si>
  <si>
    <t>جواهری: حضور آقای افهام و بنده / صحبت بنده با اولیا</t>
  </si>
  <si>
    <t>ارائه اطلاعات همراه با تحلیل در شورا</t>
  </si>
  <si>
    <t>در امضا، تاخیر داشتیم.</t>
  </si>
  <si>
    <t>صحت حقوق مهرماه و پرداخت یا تعیین تکلیف</t>
  </si>
  <si>
    <t>گزارش و تحلیل مراسم روز معلم</t>
  </si>
  <si>
    <t>با گزارش بعدی در 951115 تقدیم خواهد شد.</t>
  </si>
  <si>
    <t>جواهری: خوب / مشکل پیش آمده هم رفع شد./ یکی از سرویس ها تا دی ماه مشکل داشت که آقای ظفری توضیح خواهند داد.</t>
  </si>
  <si>
    <t>جواهری: به نبود نمازخانه هم فکر کردیم؛ نماز را در واحد ها بخوانیم و ... اما در اجرای برنامه ها بسیار تاثیرگذار است. وجودش واجب است.</t>
  </si>
  <si>
    <t>استقرار نرم افزار کارسنج</t>
  </si>
  <si>
    <t>سیزده آبان</t>
  </si>
  <si>
    <t>دهه فجر</t>
  </si>
  <si>
    <t>دستگاه تکثیر را دیر خریدیم. دلایل: عدم تصمیم قطعی برای انتخاب مدل دستگاه، سایر مشغولیتهای حوزه اجرایی</t>
  </si>
  <si>
    <t>تا به حال 4 نفر پیش ثبت نام شدند. سامانه پیش ثبت نام بروز است.</t>
  </si>
  <si>
    <t>ظفری: طبق فرمایش جناب مهردانا قرار بود موسسه بانی شود که نشد.</t>
  </si>
  <si>
    <t>در ابتدای سال کلیت طرح رفاهی به دلیل اختلاف نظر در مبانی زیر سوال رفت</t>
  </si>
  <si>
    <t>گزارش مراسم بازگشایی سال تحصیلی</t>
  </si>
  <si>
    <t>گزارش اردوی علمی ترم اول</t>
  </si>
  <si>
    <t>گزارش مطالعه عصر</t>
  </si>
  <si>
    <t>گزارشها\950909_گزارش مراسم 28 صفر.docx</t>
  </si>
  <si>
    <t>گزارشها\950923_اردوی اصفهان متوسطه 1.docx</t>
  </si>
  <si>
    <t>گزارشها\951023_کارگاه تشریح هشتم ونهم.docx</t>
  </si>
  <si>
    <t>گزارشها\951029_جلسه عمومی اولیای هشتم ونهم.docx</t>
  </si>
  <si>
    <t>گزارشها\950710_اردوی شاه عبد العظیم.docx</t>
  </si>
  <si>
    <t>توجه به تفاوت های فردی (کارگاه و آزمایشگاه برای علاقمندان / کارگاه های تابستان)</t>
  </si>
  <si>
    <t>برنامه ریزی برای کسب معدل عالی در امتحان نهایی نهم و سوم دبیرستان</t>
  </si>
  <si>
    <t>تنظیم کادر آموزشی</t>
  </si>
  <si>
    <t>معرفی مدرسه در سطح منطقه و نیز برای افراد مرجع</t>
  </si>
  <si>
    <t>ارتباط با دبیران پیش دانشگاهی اثرگذار</t>
  </si>
  <si>
    <t>استفاده از پتانسیل مشاور پیش برای شناساندن مدرسه</t>
  </si>
  <si>
    <t>مشاوره فردی و تحلیل برنامه مطالعاتی و آزمون ها</t>
  </si>
  <si>
    <t>دعوت از دانش آموزان دبستان برای حضور در متوسطه</t>
  </si>
  <si>
    <t>جواهری: تاسیس آزمایشگاه بسیار حد اقلی با هزینه نزدیک به صفر / ترغیب دبیران به استفاده حد اکثری</t>
  </si>
  <si>
    <t>جواهری: حضور معلمین هنر و فناوری (آقایان نیرومند، مصطفی جواهری و نوری مطلق)، از نقاط قوت برجسته مدرسه است.</t>
  </si>
  <si>
    <t>از قبل در برنامه پیش بینی نشده بود، لذا در ابتدای سال انجام نشد.</t>
  </si>
  <si>
    <t>کریمی: علل عدم اجرا عبارتند از شلوغی اول سال/هماهنگ نشدن سالن ورزشی/ استقبال متوسط اولیا/نگرانی از عدم شروع قوی</t>
  </si>
  <si>
    <t>طبق هماهنگی انجام شده با آقای غفوری: اوایل اردیبهشت</t>
  </si>
  <si>
    <t>گزارش به طور کامل آماده و ارائه شده اما هنوز در یک اسلاید یا فرم قابل استفاده در بروشور ارائه نشده.</t>
  </si>
  <si>
    <t>از زحمات برادران عزیزم در آماده سازی به موقع پیوست ها ممنونم. فایل حاضر به لطف حق در تاریخ 951113 به جناب آقای زرین ارسال خواهد 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</si>
</sst>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0" x14ac:knownFonts="1">
    <font>
      <sz val="11"/>
      <color theme="1"/>
      <name val="Calibri"/>
      <family val="2"/>
      <scheme val="minor"/>
    </font>
    <font>
      <b/>
      <sz val="28"/>
      <color rgb="FFFF0000"/>
      <name val="B Nazanin"/>
      <charset val="178"/>
    </font>
    <font>
      <b/>
      <sz val="16"/>
      <color theme="1"/>
      <name val="B Nazanin"/>
      <charset val="178"/>
    </font>
    <font>
      <b/>
      <sz val="16"/>
      <name val="B Nazanin"/>
      <charset val="178"/>
    </font>
    <font>
      <b/>
      <sz val="14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B Homa"/>
      <charset val="178"/>
    </font>
    <font>
      <sz val="14"/>
      <color theme="1"/>
      <name val="B Homa"/>
      <charset val="178"/>
    </font>
    <font>
      <b/>
      <sz val="12"/>
      <color theme="1"/>
      <name val="B Homa"/>
      <charset val="178"/>
    </font>
    <font>
      <sz val="14"/>
      <color rgb="FF00B0F0"/>
      <name val="B Homa"/>
      <charset val="178"/>
    </font>
    <font>
      <sz val="11"/>
      <color theme="1"/>
      <name val="B Homa"/>
      <charset val="178"/>
    </font>
    <font>
      <sz val="18"/>
      <color rgb="FFFF0000"/>
      <name val="B Homa"/>
      <charset val="178"/>
    </font>
    <font>
      <sz val="18"/>
      <color rgb="FF00B050"/>
      <name val="B Homa"/>
      <charset val="178"/>
    </font>
    <font>
      <sz val="10"/>
      <color theme="4" tint="-0.24994659260841701"/>
      <name val="B Homa"/>
      <charset val="178"/>
    </font>
    <font>
      <sz val="10"/>
      <color rgb="FF00B0F0"/>
      <name val="B Homa"/>
      <charset val="178"/>
    </font>
    <font>
      <sz val="12"/>
      <color rgb="FFFF0000"/>
      <name val="B Homa"/>
      <charset val="178"/>
    </font>
    <font>
      <sz val="11"/>
      <color rgb="FFFF0000"/>
      <name val="B Homa"/>
      <charset val="178"/>
    </font>
    <font>
      <b/>
      <sz val="11"/>
      <color rgb="FFFF0000"/>
      <name val="B Homa"/>
      <charset val="178"/>
    </font>
    <font>
      <b/>
      <sz val="10"/>
      <color rgb="FF00B0F0"/>
      <name val="B Homa"/>
      <charset val="178"/>
    </font>
    <font>
      <b/>
      <sz val="11"/>
      <color theme="1"/>
      <name val="B Homa"/>
      <charset val="178"/>
    </font>
    <font>
      <sz val="10"/>
      <color rgb="FF0070C0"/>
      <name val="B Homa"/>
      <charset val="178"/>
    </font>
    <font>
      <sz val="12"/>
      <color theme="1"/>
      <name val="B Homa"/>
      <charset val="178"/>
    </font>
    <font>
      <sz val="20"/>
      <color theme="4" tint="-0.24994659260841701"/>
      <name val="B Homa"/>
      <charset val="178"/>
    </font>
    <font>
      <sz val="9"/>
      <color theme="1"/>
      <name val="B Homa"/>
      <charset val="178"/>
    </font>
    <font>
      <sz val="10"/>
      <color theme="1"/>
      <name val="B Nazanin"/>
      <charset val="178"/>
    </font>
    <font>
      <sz val="16"/>
      <color theme="1"/>
      <name val="B Nazanin"/>
      <charset val="178"/>
    </font>
    <font>
      <sz val="12"/>
      <color rgb="FFFF0000"/>
      <name val="B Nazanin"/>
      <charset val="178"/>
    </font>
    <font>
      <b/>
      <sz val="20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4" tint="-0.2499465926084170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FF0000"/>
      <name val="B Nazanin"/>
      <charset val="178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10"/>
      <color rgb="FF00B050"/>
      <name val="Calibri"/>
      <family val="2"/>
      <scheme val="minor"/>
    </font>
    <font>
      <sz val="10"/>
      <color rgb="FF00B050"/>
      <name val="B Nazanin"/>
      <charset val="178"/>
    </font>
    <font>
      <sz val="12"/>
      <color rgb="FF00B050"/>
      <name val="B Homa"/>
      <charset val="178"/>
    </font>
    <font>
      <sz val="10"/>
      <color rgb="FF00B050"/>
      <name val="B Homa"/>
      <charset val="178"/>
    </font>
    <font>
      <b/>
      <sz val="9"/>
      <color theme="1"/>
      <name val="B Lotus"/>
      <charset val="178"/>
    </font>
    <font>
      <b/>
      <sz val="11"/>
      <color theme="1"/>
      <name val="B Lotus"/>
      <charset val="178"/>
    </font>
    <font>
      <sz val="9"/>
      <color theme="1"/>
      <name val="Calibri"/>
      <family val="2"/>
      <scheme val="minor"/>
    </font>
    <font>
      <sz val="9"/>
      <color rgb="FFFF0000"/>
      <name val="B Nazanin"/>
      <charset val="178"/>
    </font>
    <font>
      <sz val="9"/>
      <color rgb="FFFF0000"/>
      <name val="B Homa"/>
      <charset val="178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B Nazanin"/>
      <charset val="178"/>
    </font>
    <font>
      <sz val="9"/>
      <color rgb="FF00B050"/>
      <name val="B Nazanin"/>
      <charset val="178"/>
    </font>
    <font>
      <sz val="9"/>
      <color rgb="FF00B050"/>
      <name val="B Homa"/>
      <charset val="178"/>
    </font>
    <font>
      <b/>
      <sz val="9"/>
      <color rgb="FFFF0000"/>
      <name val="B Lotus"/>
      <charset val="178"/>
    </font>
    <font>
      <b/>
      <sz val="16"/>
      <color theme="1"/>
      <name val="B Lotus"/>
      <charset val="178"/>
    </font>
    <font>
      <b/>
      <sz val="16"/>
      <color rgb="FFFF0000"/>
      <name val="B Lotus"/>
      <charset val="178"/>
    </font>
    <font>
      <b/>
      <sz val="11"/>
      <color rgb="FFFF0000"/>
      <name val="B Lotus"/>
      <charset val="178"/>
    </font>
    <font>
      <b/>
      <sz val="11"/>
      <name val="B Lotus"/>
      <charset val="178"/>
    </font>
    <font>
      <b/>
      <sz val="9"/>
      <name val="B Lotus"/>
      <charset val="178"/>
    </font>
    <font>
      <b/>
      <sz val="12"/>
      <name val="B Lotus"/>
      <charset val="178"/>
    </font>
    <font>
      <sz val="9"/>
      <color rgb="FF0070C0"/>
      <name val="B Homa"/>
      <charset val="178"/>
    </font>
    <font>
      <b/>
      <sz val="9"/>
      <color rgb="FF0070C0"/>
      <name val="B Lotus"/>
      <charset val="178"/>
    </font>
    <font>
      <b/>
      <sz val="11"/>
      <color rgb="FF0070C0"/>
      <name val="B Lotus"/>
      <charset val="178"/>
    </font>
    <font>
      <b/>
      <sz val="11"/>
      <color rgb="FF00B050"/>
      <name val="B Lotus"/>
      <charset val="178"/>
    </font>
    <font>
      <b/>
      <sz val="16"/>
      <name val="B Lotus"/>
      <charset val="178"/>
    </font>
    <font>
      <sz val="9"/>
      <color theme="1"/>
      <name val="B Lotus"/>
      <charset val="178"/>
    </font>
    <font>
      <sz val="9"/>
      <color indexed="81"/>
      <name val="B Homa"/>
      <charset val="178"/>
    </font>
    <font>
      <b/>
      <sz val="16"/>
      <color rgb="FFFF0000"/>
      <name val="B Homa"/>
      <charset val="178"/>
    </font>
    <font>
      <b/>
      <sz val="16"/>
      <color rgb="FF0070C0"/>
      <name val="B Homa"/>
      <charset val="178"/>
    </font>
    <font>
      <b/>
      <sz val="16"/>
      <color rgb="FF00B050"/>
      <name val="B Homa"/>
      <charset val="178"/>
    </font>
    <font>
      <b/>
      <sz val="16"/>
      <color rgb="FFFF0000"/>
      <name val="Calibri"/>
      <family val="2"/>
      <scheme val="minor"/>
    </font>
    <font>
      <b/>
      <sz val="8"/>
      <color theme="1"/>
      <name val="B Lotus"/>
      <charset val="178"/>
    </font>
    <font>
      <u/>
      <sz val="11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rgb="FFFFC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auto="1"/>
      </patternFill>
    </fill>
    <fill>
      <patternFill patternType="solid">
        <fgColor rgb="FFCCECFF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5">
    <border>
      <left/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dotted">
        <color rgb="FFFF0000"/>
      </bottom>
      <diagonal/>
    </border>
    <border>
      <left/>
      <right/>
      <top style="thin">
        <color indexed="64"/>
      </top>
      <bottom style="dotted">
        <color rgb="FFFF0000"/>
      </bottom>
      <diagonal/>
    </border>
    <border>
      <left/>
      <right style="thick">
        <color indexed="64"/>
      </right>
      <top style="thin">
        <color indexed="64"/>
      </top>
      <bottom style="dotted">
        <color rgb="FFFF0000"/>
      </bottom>
      <diagonal/>
    </border>
    <border>
      <left style="thin">
        <color theme="1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thick">
        <color indexed="64"/>
      </right>
      <top style="dotted">
        <color rgb="FFFF0000"/>
      </top>
      <bottom style="dotted">
        <color rgb="FFFF0000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rgb="FFFF0000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rgb="FFFF0000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dotted">
        <color rgb="FFFF0000"/>
      </bottom>
      <diagonal/>
    </border>
    <border>
      <left style="thin">
        <color auto="1"/>
      </left>
      <right style="dotted">
        <color auto="1"/>
      </right>
      <top style="dotted">
        <color rgb="FFFF0000"/>
      </top>
      <bottom style="dotted">
        <color rgb="FFFF0000"/>
      </bottom>
      <diagonal/>
    </border>
    <border>
      <left style="dotted">
        <color auto="1"/>
      </left>
      <right style="dotted">
        <color auto="1"/>
      </right>
      <top style="dotted">
        <color rgb="FFFF0000"/>
      </top>
      <bottom style="dotted">
        <color rgb="FFFF0000"/>
      </bottom>
      <diagonal/>
    </border>
    <border>
      <left style="dotted">
        <color auto="1"/>
      </left>
      <right style="thin">
        <color auto="1"/>
      </right>
      <top style="dotted">
        <color rgb="FFFF0000"/>
      </top>
      <bottom style="dotted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 style="thick">
        <color indexed="64"/>
      </right>
      <top/>
      <bottom style="medium">
        <color auto="1"/>
      </bottom>
      <diagonal/>
    </border>
    <border>
      <left/>
      <right/>
      <top style="dotted">
        <color rgb="FFFF0000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rgb="FFFF0000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rgb="FFFF0000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rgb="FFFF0000"/>
      </top>
      <bottom style="medium">
        <color auto="1"/>
      </bottom>
      <diagonal/>
    </border>
    <border>
      <left/>
      <right style="thick">
        <color indexed="64"/>
      </right>
      <top style="dotted">
        <color rgb="FFFF0000"/>
      </top>
      <bottom style="medium">
        <color auto="1"/>
      </bottom>
      <diagonal/>
    </border>
    <border>
      <left style="thin">
        <color theme="1"/>
      </left>
      <right/>
      <top style="dotted">
        <color rgb="FFFF0000"/>
      </top>
      <bottom style="medium">
        <color auto="1"/>
      </bottom>
      <diagonal/>
    </border>
    <border>
      <left style="thin">
        <color indexed="64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 style="thin">
        <color auto="1"/>
      </left>
      <right style="dotted">
        <color auto="1"/>
      </right>
      <top/>
      <bottom style="dotted">
        <color rgb="FFFF0000"/>
      </bottom>
      <diagonal/>
    </border>
    <border>
      <left style="dotted">
        <color auto="1"/>
      </left>
      <right style="dotted">
        <color auto="1"/>
      </right>
      <top/>
      <bottom style="dotted">
        <color rgb="FFFF0000"/>
      </bottom>
      <diagonal/>
    </border>
    <border>
      <left style="dotted">
        <color auto="1"/>
      </left>
      <right style="thin">
        <color auto="1"/>
      </right>
      <top/>
      <bottom style="dotted">
        <color rgb="FFFF0000"/>
      </bottom>
      <diagonal/>
    </border>
    <border>
      <left/>
      <right style="thick">
        <color indexed="64"/>
      </right>
      <top/>
      <bottom style="dotted">
        <color rgb="FFFF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 style="dotted">
        <color rgb="FFFF0000"/>
      </bottom>
      <diagonal/>
    </border>
    <border>
      <left/>
      <right/>
      <top style="dotted">
        <color rgb="FFFF0000"/>
      </top>
      <bottom/>
      <diagonal/>
    </border>
    <border>
      <left style="thick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dotted">
        <color rgb="FFFF0000"/>
      </top>
      <bottom style="dotted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rgb="FFFF0000"/>
      </bottom>
      <diagonal/>
    </border>
    <border>
      <left/>
      <right style="thin">
        <color indexed="64"/>
      </right>
      <top style="dotted">
        <color rgb="FFFF0000"/>
      </top>
      <bottom style="dotted">
        <color rgb="FFFF0000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rgb="FFFF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rgb="FFFF0000"/>
      </bottom>
      <diagonal/>
    </border>
    <border>
      <left/>
      <right style="medium">
        <color indexed="64"/>
      </right>
      <top style="dotted">
        <color rgb="FFFF0000"/>
      </top>
      <bottom style="dotted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4" fillId="0" borderId="0" applyFont="0" applyFill="0" applyBorder="0" applyAlignment="0" applyProtection="0"/>
    <xf numFmtId="0" fontId="69" fillId="0" borderId="0" applyNumberFormat="0" applyFill="0" applyBorder="0" applyAlignment="0" applyProtection="0"/>
  </cellStyleXfs>
  <cellXfs count="483">
    <xf numFmtId="0" fontId="0" fillId="0" borderId="0" xfId="0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right" vertical="center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vertical="center" wrapText="1"/>
    </xf>
    <xf numFmtId="0" fontId="13" fillId="6" borderId="2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right" vertical="center"/>
    </xf>
    <xf numFmtId="0" fontId="8" fillId="3" borderId="28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1" fontId="4" fillId="3" borderId="33" xfId="0" applyNumberFormat="1" applyFont="1" applyFill="1" applyBorder="1" applyAlignment="1">
      <alignment horizontal="center" vertical="center" wrapText="1"/>
    </xf>
    <xf numFmtId="1" fontId="4" fillId="3" borderId="34" xfId="0" applyNumberFormat="1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vertical="center"/>
    </xf>
    <xf numFmtId="0" fontId="17" fillId="3" borderId="23" xfId="0" applyFont="1" applyFill="1" applyBorder="1" applyAlignment="1">
      <alignment horizontal="right" vertical="center"/>
    </xf>
    <xf numFmtId="0" fontId="18" fillId="3" borderId="24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right" vertical="center"/>
    </xf>
    <xf numFmtId="0" fontId="19" fillId="3" borderId="29" xfId="0" applyFont="1" applyFill="1" applyBorder="1" applyAlignment="1">
      <alignment horizontal="right" vertical="center"/>
    </xf>
    <xf numFmtId="0" fontId="17" fillId="3" borderId="28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horizontal="right" vertical="center"/>
    </xf>
    <xf numFmtId="0" fontId="20" fillId="3" borderId="29" xfId="0" applyFont="1" applyFill="1" applyBorder="1" applyAlignment="1">
      <alignment horizontal="right" vertical="center"/>
    </xf>
    <xf numFmtId="0" fontId="10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164" fontId="2" fillId="8" borderId="6" xfId="0" applyNumberFormat="1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right" readingOrder="2"/>
    </xf>
    <xf numFmtId="0" fontId="21" fillId="3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right" readingOrder="2"/>
    </xf>
    <xf numFmtId="0" fontId="14" fillId="3" borderId="7" xfId="0" applyFont="1" applyFill="1" applyBorder="1" applyAlignment="1">
      <alignment horizontal="right" vertical="center"/>
    </xf>
    <xf numFmtId="0" fontId="14" fillId="3" borderId="9" xfId="0" applyFont="1" applyFill="1" applyBorder="1" applyAlignment="1">
      <alignment horizontal="right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right" readingOrder="2"/>
    </xf>
    <xf numFmtId="0" fontId="4" fillId="3" borderId="39" xfId="0" applyFont="1" applyFill="1" applyBorder="1" applyAlignment="1">
      <alignment horizontal="center" vertical="center" wrapText="1"/>
    </xf>
    <xf numFmtId="1" fontId="4" fillId="3" borderId="32" xfId="0" applyNumberFormat="1" applyFont="1" applyFill="1" applyBorder="1" applyAlignment="1">
      <alignment horizontal="center" vertical="center" wrapText="1"/>
    </xf>
    <xf numFmtId="1" fontId="4" fillId="3" borderId="3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1" fontId="4" fillId="9" borderId="17" xfId="0" applyNumberFormat="1" applyFont="1" applyFill="1" applyBorder="1" applyAlignment="1">
      <alignment horizontal="center" vertical="center" wrapText="1"/>
    </xf>
    <xf numFmtId="1" fontId="4" fillId="9" borderId="5" xfId="0" applyNumberFormat="1" applyFont="1" applyFill="1" applyBorder="1" applyAlignment="1">
      <alignment horizontal="center" vertical="center" wrapText="1"/>
    </xf>
    <xf numFmtId="1" fontId="4" fillId="9" borderId="7" xfId="0" applyNumberFormat="1" applyFont="1" applyFill="1" applyBorder="1" applyAlignment="1">
      <alignment horizontal="center" vertical="center" wrapText="1"/>
    </xf>
    <xf numFmtId="1" fontId="4" fillId="9" borderId="16" xfId="0" applyNumberFormat="1" applyFont="1" applyFill="1" applyBorder="1" applyAlignment="1">
      <alignment horizontal="center" vertical="center" wrapText="1"/>
    </xf>
    <xf numFmtId="1" fontId="4" fillId="9" borderId="9" xfId="0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1" fontId="4" fillId="5" borderId="20" xfId="0" applyNumberFormat="1" applyFont="1" applyFill="1" applyBorder="1" applyAlignment="1">
      <alignment horizontal="center" vertical="center" wrapText="1"/>
    </xf>
    <xf numFmtId="1" fontId="4" fillId="5" borderId="21" xfId="0" applyNumberFormat="1" applyFont="1" applyFill="1" applyBorder="1" applyAlignment="1">
      <alignment horizontal="center" vertical="center" wrapText="1"/>
    </xf>
    <xf numFmtId="1" fontId="4" fillId="5" borderId="19" xfId="0" applyNumberFormat="1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1" fontId="4" fillId="3" borderId="41" xfId="0" applyNumberFormat="1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right" readingOrder="2"/>
    </xf>
    <xf numFmtId="0" fontId="14" fillId="0" borderId="43" xfId="0" applyFont="1" applyBorder="1" applyAlignment="1">
      <alignment horizontal="right" readingOrder="2"/>
    </xf>
    <xf numFmtId="0" fontId="14" fillId="3" borderId="43" xfId="0" applyFont="1" applyFill="1" applyBorder="1" applyAlignment="1">
      <alignment horizontal="right" vertical="center"/>
    </xf>
    <xf numFmtId="0" fontId="14" fillId="3" borderId="44" xfId="0" applyFont="1" applyFill="1" applyBorder="1" applyAlignment="1">
      <alignment horizontal="right"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9" borderId="45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1" fontId="4" fillId="9" borderId="32" xfId="0" applyNumberFormat="1" applyFont="1" applyFill="1" applyBorder="1" applyAlignment="1">
      <alignment horizontal="center" vertical="center" wrapText="1"/>
    </xf>
    <xf numFmtId="1" fontId="4" fillId="9" borderId="39" xfId="0" applyNumberFormat="1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right" vertical="center"/>
    </xf>
    <xf numFmtId="0" fontId="0" fillId="3" borderId="48" xfId="0" applyFill="1" applyBorder="1" applyAlignment="1">
      <alignment horizontal="center" vertical="center" wrapText="1"/>
    </xf>
    <xf numFmtId="0" fontId="21" fillId="3" borderId="59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right" vertical="center"/>
    </xf>
    <xf numFmtId="0" fontId="2" fillId="3" borderId="64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right" vertical="center"/>
    </xf>
    <xf numFmtId="0" fontId="14" fillId="0" borderId="63" xfId="0" applyFont="1" applyBorder="1" applyAlignment="1">
      <alignment horizontal="right" vertical="center" readingOrder="2"/>
    </xf>
    <xf numFmtId="0" fontId="14" fillId="0" borderId="60" xfId="0" applyFont="1" applyBorder="1" applyAlignment="1">
      <alignment horizontal="right" vertical="center" readingOrder="2"/>
    </xf>
    <xf numFmtId="0" fontId="25" fillId="3" borderId="68" xfId="0" applyFont="1" applyFill="1" applyBorder="1" applyAlignment="1">
      <alignment horizontal="center" vertical="center" wrapText="1"/>
    </xf>
    <xf numFmtId="0" fontId="25" fillId="3" borderId="69" xfId="0" applyFont="1" applyFill="1" applyBorder="1" applyAlignment="1">
      <alignment horizontal="center" vertical="center" wrapText="1"/>
    </xf>
    <xf numFmtId="0" fontId="25" fillId="3" borderId="70" xfId="0" applyFont="1" applyFill="1" applyBorder="1" applyAlignment="1">
      <alignment horizontal="center" vertical="center" wrapText="1"/>
    </xf>
    <xf numFmtId="0" fontId="25" fillId="5" borderId="50" xfId="0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1" fontId="24" fillId="3" borderId="71" xfId="0" applyNumberFormat="1" applyFont="1" applyFill="1" applyBorder="1" applyAlignment="1">
      <alignment horizontal="center" vertical="center" wrapText="1"/>
    </xf>
    <xf numFmtId="1" fontId="24" fillId="3" borderId="72" xfId="0" applyNumberFormat="1" applyFont="1" applyFill="1" applyBorder="1" applyAlignment="1">
      <alignment horizontal="center" vertical="center" wrapText="1"/>
    </xf>
    <xf numFmtId="1" fontId="24" fillId="3" borderId="73" xfId="0" applyNumberFormat="1" applyFont="1" applyFill="1" applyBorder="1" applyAlignment="1">
      <alignment horizontal="center" vertical="center" wrapText="1"/>
    </xf>
    <xf numFmtId="1" fontId="24" fillId="3" borderId="74" xfId="0" applyNumberFormat="1" applyFont="1" applyFill="1" applyBorder="1" applyAlignment="1">
      <alignment horizontal="center" vertical="center" wrapText="1"/>
    </xf>
    <xf numFmtId="1" fontId="24" fillId="3" borderId="75" xfId="0" applyNumberFormat="1" applyFont="1" applyFill="1" applyBorder="1" applyAlignment="1">
      <alignment horizontal="center" vertical="center" wrapText="1"/>
    </xf>
    <xf numFmtId="1" fontId="24" fillId="3" borderId="76" xfId="0" applyNumberFormat="1" applyFont="1" applyFill="1" applyBorder="1" applyAlignment="1">
      <alignment horizontal="center" vertical="center" wrapText="1"/>
    </xf>
    <xf numFmtId="1" fontId="24" fillId="3" borderId="65" xfId="0" applyNumberFormat="1" applyFont="1" applyFill="1" applyBorder="1" applyAlignment="1">
      <alignment horizontal="center" vertical="center" wrapText="1"/>
    </xf>
    <xf numFmtId="1" fontId="24" fillId="3" borderId="66" xfId="0" applyNumberFormat="1" applyFont="1" applyFill="1" applyBorder="1" applyAlignment="1">
      <alignment horizontal="center" vertical="center" wrapText="1"/>
    </xf>
    <xf numFmtId="1" fontId="24" fillId="3" borderId="67" xfId="0" applyNumberFormat="1" applyFont="1" applyFill="1" applyBorder="1" applyAlignment="1">
      <alignment horizontal="center" vertical="center" wrapText="1"/>
    </xf>
    <xf numFmtId="0" fontId="24" fillId="3" borderId="65" xfId="0" applyFont="1" applyFill="1" applyBorder="1" applyAlignment="1">
      <alignment horizontal="center" vertical="center" wrapText="1"/>
    </xf>
    <xf numFmtId="0" fontId="24" fillId="3" borderId="66" xfId="0" applyFont="1" applyFill="1" applyBorder="1" applyAlignment="1">
      <alignment horizontal="center" vertical="center" wrapText="1"/>
    </xf>
    <xf numFmtId="0" fontId="24" fillId="3" borderId="67" xfId="0" applyFont="1" applyFill="1" applyBorder="1" applyAlignment="1">
      <alignment horizontal="center" vertical="center" wrapText="1"/>
    </xf>
    <xf numFmtId="1" fontId="24" fillId="3" borderId="83" xfId="0" applyNumberFormat="1" applyFont="1" applyFill="1" applyBorder="1" applyAlignment="1">
      <alignment horizontal="center" vertical="center" wrapText="1"/>
    </xf>
    <xf numFmtId="1" fontId="24" fillId="3" borderId="84" xfId="0" applyNumberFormat="1" applyFont="1" applyFill="1" applyBorder="1" applyAlignment="1">
      <alignment horizontal="center" vertical="center" wrapText="1"/>
    </xf>
    <xf numFmtId="1" fontId="24" fillId="3" borderId="85" xfId="0" applyNumberFormat="1" applyFont="1" applyFill="1" applyBorder="1" applyAlignment="1">
      <alignment horizontal="center" vertical="center" wrapText="1"/>
    </xf>
    <xf numFmtId="0" fontId="2" fillId="3" borderId="86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right" vertical="center" wrapText="1"/>
    </xf>
    <xf numFmtId="0" fontId="21" fillId="3" borderId="87" xfId="0" applyFont="1" applyFill="1" applyBorder="1" applyAlignment="1">
      <alignment horizontal="center" vertical="center"/>
    </xf>
    <xf numFmtId="0" fontId="29" fillId="3" borderId="60" xfId="0" applyFont="1" applyFill="1" applyBorder="1" applyAlignment="1">
      <alignment horizontal="right" vertical="center" wrapText="1"/>
    </xf>
    <xf numFmtId="0" fontId="29" fillId="3" borderId="63" xfId="0" applyFont="1" applyFill="1" applyBorder="1" applyAlignment="1">
      <alignment horizontal="right" vertical="center" wrapText="1"/>
    </xf>
    <xf numFmtId="0" fontId="29" fillId="3" borderId="82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16" fillId="4" borderId="55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right" vertical="center"/>
    </xf>
    <xf numFmtId="0" fontId="16" fillId="3" borderId="80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right" vertical="center"/>
    </xf>
    <xf numFmtId="0" fontId="16" fillId="4" borderId="48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center" vertical="center"/>
    </xf>
    <xf numFmtId="1" fontId="16" fillId="4" borderId="77" xfId="0" applyNumberFormat="1" applyFont="1" applyFill="1" applyBorder="1" applyAlignment="1">
      <alignment horizontal="center" vertical="center" wrapText="1"/>
    </xf>
    <xf numFmtId="1" fontId="16" fillId="4" borderId="78" xfId="0" applyNumberFormat="1" applyFont="1" applyFill="1" applyBorder="1" applyAlignment="1">
      <alignment horizontal="center" vertical="center" wrapText="1"/>
    </xf>
    <xf numFmtId="1" fontId="16" fillId="4" borderId="79" xfId="0" applyNumberFormat="1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right" vertical="center"/>
    </xf>
    <xf numFmtId="9" fontId="4" fillId="3" borderId="34" xfId="1" applyFont="1" applyFill="1" applyBorder="1" applyAlignment="1">
      <alignment horizontal="center" vertical="center" wrapText="1"/>
    </xf>
    <xf numFmtId="9" fontId="35" fillId="3" borderId="34" xfId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9" fontId="35" fillId="10" borderId="34" xfId="1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/>
    </xf>
    <xf numFmtId="0" fontId="14" fillId="3" borderId="89" xfId="0" applyFont="1" applyFill="1" applyBorder="1" applyAlignment="1">
      <alignment horizontal="right" vertical="center"/>
    </xf>
    <xf numFmtId="1" fontId="24" fillId="3" borderId="90" xfId="0" applyNumberFormat="1" applyFont="1" applyFill="1" applyBorder="1" applyAlignment="1">
      <alignment horizontal="center" vertical="center" wrapText="1"/>
    </xf>
    <xf numFmtId="1" fontId="24" fillId="3" borderId="91" xfId="0" applyNumberFormat="1" applyFont="1" applyFill="1" applyBorder="1" applyAlignment="1">
      <alignment horizontal="center" vertical="center" wrapText="1"/>
    </xf>
    <xf numFmtId="1" fontId="24" fillId="3" borderId="92" xfId="0" applyNumberFormat="1" applyFont="1" applyFill="1" applyBorder="1" applyAlignment="1">
      <alignment horizontal="center" vertical="center" wrapText="1"/>
    </xf>
    <xf numFmtId="0" fontId="2" fillId="3" borderId="93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8" fillId="4" borderId="48" xfId="0" applyFont="1" applyFill="1" applyBorder="1" applyAlignment="1">
      <alignment horizontal="right" vertical="center"/>
    </xf>
    <xf numFmtId="0" fontId="39" fillId="3" borderId="89" xfId="0" applyFont="1" applyFill="1" applyBorder="1" applyAlignment="1">
      <alignment horizontal="right" vertical="center" readingOrder="2"/>
    </xf>
    <xf numFmtId="0" fontId="39" fillId="3" borderId="89" xfId="0" applyFont="1" applyFill="1" applyBorder="1" applyAlignment="1">
      <alignment horizontal="right" vertical="center"/>
    </xf>
    <xf numFmtId="0" fontId="39" fillId="3" borderId="63" xfId="0" applyFont="1" applyFill="1" applyBorder="1" applyAlignment="1">
      <alignment horizontal="right" vertical="center"/>
    </xf>
    <xf numFmtId="0" fontId="39" fillId="0" borderId="63" xfId="0" applyFont="1" applyBorder="1" applyAlignment="1">
      <alignment horizontal="right" vertical="center" readingOrder="2"/>
    </xf>
    <xf numFmtId="0" fontId="39" fillId="0" borderId="60" xfId="0" applyFont="1" applyBorder="1" applyAlignment="1">
      <alignment horizontal="right" vertical="center" readingOrder="2"/>
    </xf>
    <xf numFmtId="0" fontId="36" fillId="3" borderId="60" xfId="0" applyFont="1" applyFill="1" applyBorder="1" applyAlignment="1">
      <alignment horizontal="right" vertical="center" wrapText="1"/>
    </xf>
    <xf numFmtId="0" fontId="36" fillId="3" borderId="63" xfId="0" applyFont="1" applyFill="1" applyBorder="1" applyAlignment="1">
      <alignment horizontal="right" vertical="center" wrapText="1"/>
    </xf>
    <xf numFmtId="0" fontId="36" fillId="3" borderId="82" xfId="0" applyFont="1" applyFill="1" applyBorder="1" applyAlignment="1">
      <alignment horizontal="right" vertical="center" wrapText="1"/>
    </xf>
    <xf numFmtId="0" fontId="39" fillId="3" borderId="0" xfId="0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center" vertical="center" wrapText="1"/>
    </xf>
    <xf numFmtId="0" fontId="14" fillId="3" borderId="94" xfId="0" applyFont="1" applyFill="1" applyBorder="1" applyAlignment="1">
      <alignment horizontal="right" vertical="center"/>
    </xf>
    <xf numFmtId="0" fontId="14" fillId="3" borderId="95" xfId="0" applyFont="1" applyFill="1" applyBorder="1" applyAlignment="1">
      <alignment horizontal="right" vertical="center"/>
    </xf>
    <xf numFmtId="1" fontId="4" fillId="9" borderId="96" xfId="0" applyNumberFormat="1" applyFont="1" applyFill="1" applyBorder="1" applyAlignment="1">
      <alignment horizontal="center" vertical="center" wrapText="1"/>
    </xf>
    <xf numFmtId="1" fontId="4" fillId="9" borderId="94" xfId="0" applyNumberFormat="1" applyFont="1" applyFill="1" applyBorder="1" applyAlignment="1">
      <alignment horizontal="center" vertical="center" wrapText="1"/>
    </xf>
    <xf numFmtId="1" fontId="4" fillId="3" borderId="96" xfId="0" applyNumberFormat="1" applyFont="1" applyFill="1" applyBorder="1" applyAlignment="1">
      <alignment horizontal="center" vertical="center" wrapText="1"/>
    </xf>
    <xf numFmtId="1" fontId="4" fillId="3" borderId="97" xfId="0" applyNumberFormat="1" applyFont="1" applyFill="1" applyBorder="1" applyAlignment="1">
      <alignment horizontal="center" vertical="center" wrapText="1"/>
    </xf>
    <xf numFmtId="1" fontId="4" fillId="3" borderId="94" xfId="0" applyNumberFormat="1" applyFont="1" applyFill="1" applyBorder="1" applyAlignment="1">
      <alignment horizontal="center" vertical="center" wrapText="1"/>
    </xf>
    <xf numFmtId="1" fontId="4" fillId="3" borderId="98" xfId="0" applyNumberFormat="1" applyFont="1" applyFill="1" applyBorder="1" applyAlignment="1">
      <alignment horizontal="center" vertical="center" wrapText="1"/>
    </xf>
    <xf numFmtId="0" fontId="2" fillId="3" borderId="99" xfId="0" applyFont="1" applyFill="1" applyBorder="1" applyAlignment="1">
      <alignment horizontal="center" vertical="center" wrapText="1"/>
    </xf>
    <xf numFmtId="0" fontId="21" fillId="3" borderId="100" xfId="0" applyFont="1" applyFill="1" applyBorder="1" applyAlignment="1">
      <alignment horizontal="center" vertical="center"/>
    </xf>
    <xf numFmtId="0" fontId="14" fillId="0" borderId="89" xfId="0" applyFont="1" applyBorder="1" applyAlignment="1">
      <alignment horizontal="right" vertical="center" readingOrder="2"/>
    </xf>
    <xf numFmtId="0" fontId="39" fillId="0" borderId="89" xfId="0" applyFont="1" applyBorder="1" applyAlignment="1">
      <alignment horizontal="right" vertical="center" readingOrder="2"/>
    </xf>
    <xf numFmtId="0" fontId="21" fillId="3" borderId="89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right" vertical="center"/>
    </xf>
    <xf numFmtId="0" fontId="16" fillId="4" borderId="102" xfId="0" applyFont="1" applyFill="1" applyBorder="1" applyAlignment="1">
      <alignment horizontal="center" vertical="center"/>
    </xf>
    <xf numFmtId="0" fontId="38" fillId="4" borderId="103" xfId="0" applyFont="1" applyFill="1" applyBorder="1" applyAlignment="1">
      <alignment horizontal="right" vertical="center"/>
    </xf>
    <xf numFmtId="1" fontId="16" fillId="4" borderId="104" xfId="0" applyNumberFormat="1" applyFont="1" applyFill="1" applyBorder="1" applyAlignment="1">
      <alignment horizontal="center" vertical="center" wrapText="1"/>
    </xf>
    <xf numFmtId="1" fontId="16" fillId="4" borderId="105" xfId="0" applyNumberFormat="1" applyFont="1" applyFill="1" applyBorder="1" applyAlignment="1">
      <alignment horizontal="center" vertical="center" wrapText="1"/>
    </xf>
    <xf numFmtId="1" fontId="16" fillId="4" borderId="106" xfId="0" applyNumberFormat="1" applyFont="1" applyFill="1" applyBorder="1" applyAlignment="1">
      <alignment horizontal="center" vertical="center" wrapText="1"/>
    </xf>
    <xf numFmtId="0" fontId="32" fillId="4" borderId="107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16" fillId="4" borderId="103" xfId="0" applyFont="1" applyFill="1" applyBorder="1" applyAlignment="1">
      <alignment horizontal="right" vertical="center"/>
    </xf>
    <xf numFmtId="0" fontId="16" fillId="4" borderId="103" xfId="0" applyFont="1" applyFill="1" applyBorder="1" applyAlignment="1">
      <alignment horizontal="center" vertical="center"/>
    </xf>
    <xf numFmtId="0" fontId="35" fillId="5" borderId="51" xfId="0" applyFont="1" applyFill="1" applyBorder="1" applyAlignment="1">
      <alignment horizontal="center" vertical="center" wrapText="1"/>
    </xf>
    <xf numFmtId="2" fontId="24" fillId="3" borderId="91" xfId="0" applyNumberFormat="1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40" fillId="3" borderId="0" xfId="0" applyFont="1" applyFill="1" applyBorder="1" applyAlignment="1">
      <alignment horizontal="center" vertical="center" wrapText="1"/>
    </xf>
    <xf numFmtId="0" fontId="45" fillId="3" borderId="108" xfId="0" applyFont="1" applyFill="1" applyBorder="1" applyAlignment="1">
      <alignment horizontal="center" vertical="center" wrapText="1"/>
    </xf>
    <xf numFmtId="0" fontId="45" fillId="3" borderId="0" xfId="0" applyFont="1" applyFill="1" applyBorder="1" applyAlignment="1">
      <alignment horizontal="center" vertical="center" wrapText="1"/>
    </xf>
    <xf numFmtId="0" fontId="45" fillId="3" borderId="112" xfId="0" applyFont="1" applyFill="1" applyBorder="1" applyAlignment="1">
      <alignment horizontal="center" vertical="center" wrapText="1"/>
    </xf>
    <xf numFmtId="0" fontId="46" fillId="3" borderId="108" xfId="0" applyFont="1" applyFill="1" applyBorder="1" applyAlignment="1">
      <alignment horizontal="center" vertical="center" wrapText="1"/>
    </xf>
    <xf numFmtId="0" fontId="46" fillId="3" borderId="0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right" vertical="center"/>
    </xf>
    <xf numFmtId="0" fontId="49" fillId="0" borderId="88" xfId="0" applyFont="1" applyBorder="1" applyAlignment="1">
      <alignment horizontal="center" vertical="center" readingOrder="2"/>
    </xf>
    <xf numFmtId="0" fontId="49" fillId="0" borderId="89" xfId="0" applyFont="1" applyBorder="1" applyAlignment="1">
      <alignment horizontal="center" vertical="center" readingOrder="2"/>
    </xf>
    <xf numFmtId="0" fontId="49" fillId="0" borderId="115" xfId="0" applyFont="1" applyBorder="1" applyAlignment="1">
      <alignment horizontal="center" vertical="center" readingOrder="2"/>
    </xf>
    <xf numFmtId="0" fontId="44" fillId="0" borderId="88" xfId="0" applyFont="1" applyBorder="1" applyAlignment="1">
      <alignment horizontal="center" vertical="center" readingOrder="2"/>
    </xf>
    <xf numFmtId="0" fontId="44" fillId="0" borderId="89" xfId="0" applyFont="1" applyBorder="1" applyAlignment="1">
      <alignment horizontal="center" vertical="center" readingOrder="2"/>
    </xf>
    <xf numFmtId="0" fontId="49" fillId="0" borderId="111" xfId="0" applyFont="1" applyBorder="1" applyAlignment="1">
      <alignment horizontal="center" vertical="center" readingOrder="2"/>
    </xf>
    <xf numFmtId="0" fontId="49" fillId="0" borderId="63" xfId="0" applyFont="1" applyBorder="1" applyAlignment="1">
      <alignment horizontal="center" vertical="center" readingOrder="2"/>
    </xf>
    <xf numFmtId="0" fontId="49" fillId="0" borderId="116" xfId="0" applyFont="1" applyBorder="1" applyAlignment="1">
      <alignment horizontal="center" vertical="center" readingOrder="2"/>
    </xf>
    <xf numFmtId="0" fontId="44" fillId="0" borderId="111" xfId="0" applyFont="1" applyBorder="1" applyAlignment="1">
      <alignment horizontal="center" vertical="center" readingOrder="2"/>
    </xf>
    <xf numFmtId="0" fontId="44" fillId="0" borderId="63" xfId="0" applyFont="1" applyBorder="1" applyAlignment="1">
      <alignment horizontal="center" vertical="center" readingOrder="2"/>
    </xf>
    <xf numFmtId="0" fontId="41" fillId="3" borderId="0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right" vertical="center" wrapText="1"/>
    </xf>
    <xf numFmtId="0" fontId="41" fillId="0" borderId="53" xfId="0" applyFont="1" applyFill="1" applyBorder="1" applyAlignment="1">
      <alignment vertical="center"/>
    </xf>
    <xf numFmtId="0" fontId="41" fillId="0" borderId="89" xfId="0" applyFont="1" applyBorder="1" applyAlignment="1">
      <alignment horizontal="right" vertical="center" readingOrder="2"/>
    </xf>
    <xf numFmtId="0" fontId="41" fillId="0" borderId="63" xfId="0" applyFont="1" applyBorder="1" applyAlignment="1">
      <alignment horizontal="right" vertical="center" readingOrder="2"/>
    </xf>
    <xf numFmtId="0" fontId="41" fillId="0" borderId="53" xfId="0" applyFont="1" applyFill="1" applyBorder="1" applyAlignment="1">
      <alignment horizontal="center" vertical="center"/>
    </xf>
    <xf numFmtId="0" fontId="41" fillId="0" borderId="89" xfId="0" applyFont="1" applyBorder="1" applyAlignment="1">
      <alignment horizontal="center" vertical="center" readingOrder="2"/>
    </xf>
    <xf numFmtId="0" fontId="41" fillId="0" borderId="63" xfId="0" applyFont="1" applyBorder="1" applyAlignment="1">
      <alignment horizontal="center" vertical="center" readingOrder="2"/>
    </xf>
    <xf numFmtId="0" fontId="57" fillId="3" borderId="0" xfId="0" applyFont="1" applyFill="1" applyBorder="1" applyAlignment="1">
      <alignment horizontal="right" vertical="center" wrapText="1"/>
    </xf>
    <xf numFmtId="0" fontId="57" fillId="0" borderId="89" xfId="0" applyFont="1" applyBorder="1" applyAlignment="1">
      <alignment horizontal="right" vertical="center" readingOrder="2"/>
    </xf>
    <xf numFmtId="0" fontId="57" fillId="3" borderId="63" xfId="0" applyFont="1" applyFill="1" applyBorder="1" applyAlignment="1">
      <alignment horizontal="right" vertical="center" wrapText="1"/>
    </xf>
    <xf numFmtId="0" fontId="57" fillId="0" borderId="63" xfId="0" applyFont="1" applyBorder="1" applyAlignment="1">
      <alignment horizontal="right" vertical="center" readingOrder="2"/>
    </xf>
    <xf numFmtId="0" fontId="57" fillId="0" borderId="101" xfId="0" applyFont="1" applyBorder="1" applyAlignment="1">
      <alignment horizontal="right" vertical="center" readingOrder="2"/>
    </xf>
    <xf numFmtId="0" fontId="40" fillId="3" borderId="0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55" fillId="0" borderId="109" xfId="0" applyFont="1" applyFill="1" applyBorder="1" applyAlignment="1">
      <alignment horizontal="center" vertical="center" textRotation="90"/>
    </xf>
    <xf numFmtId="0" fontId="55" fillId="0" borderId="26" xfId="0" applyFont="1" applyFill="1" applyBorder="1" applyAlignment="1">
      <alignment horizontal="center" vertical="center" textRotation="90"/>
    </xf>
    <xf numFmtId="0" fontId="59" fillId="0" borderId="53" xfId="0" applyFont="1" applyFill="1" applyBorder="1" applyAlignment="1">
      <alignment horizontal="center" vertical="center"/>
    </xf>
    <xf numFmtId="0" fontId="41" fillId="0" borderId="58" xfId="0" applyFont="1" applyFill="1" applyBorder="1" applyAlignment="1">
      <alignment horizontal="center" vertical="center"/>
    </xf>
    <xf numFmtId="0" fontId="54" fillId="0" borderId="46" xfId="0" applyFont="1" applyFill="1" applyBorder="1" applyAlignment="1">
      <alignment horizontal="center" vertical="center"/>
    </xf>
    <xf numFmtId="0" fontId="41" fillId="0" borderId="57" xfId="0" applyFont="1" applyFill="1" applyBorder="1" applyAlignment="1">
      <alignment horizontal="center" vertical="center"/>
    </xf>
    <xf numFmtId="0" fontId="60" fillId="0" borderId="53" xfId="0" applyFont="1" applyFill="1" applyBorder="1" applyAlignment="1">
      <alignment horizontal="center" vertical="center"/>
    </xf>
    <xf numFmtId="0" fontId="54" fillId="0" borderId="58" xfId="0" applyFont="1" applyFill="1" applyBorder="1" applyAlignment="1">
      <alignment horizontal="center" vertical="center"/>
    </xf>
    <xf numFmtId="0" fontId="54" fillId="0" borderId="57" xfId="0" applyFont="1" applyFill="1" applyBorder="1" applyAlignment="1">
      <alignment horizontal="center" vertical="center"/>
    </xf>
    <xf numFmtId="0" fontId="41" fillId="3" borderId="58" xfId="0" applyFont="1" applyFill="1" applyBorder="1" applyAlignment="1">
      <alignment horizontal="center" vertical="center" wrapText="1"/>
    </xf>
    <xf numFmtId="0" fontId="41" fillId="3" borderId="46" xfId="0" applyFont="1" applyFill="1" applyBorder="1" applyAlignment="1">
      <alignment horizontal="center" vertical="center" wrapText="1"/>
    </xf>
    <xf numFmtId="0" fontId="41" fillId="3" borderId="57" xfId="0" applyFont="1" applyFill="1" applyBorder="1" applyAlignment="1">
      <alignment horizontal="center" vertical="center" wrapText="1"/>
    </xf>
    <xf numFmtId="0" fontId="56" fillId="3" borderId="0" xfId="0" applyFont="1" applyFill="1" applyBorder="1" applyAlignment="1">
      <alignment horizontal="center" vertical="center" wrapText="1"/>
    </xf>
    <xf numFmtId="0" fontId="56" fillId="3" borderId="48" xfId="0" applyFont="1" applyFill="1" applyBorder="1" applyAlignment="1">
      <alignment horizontal="center" vertical="center" wrapText="1"/>
    </xf>
    <xf numFmtId="0" fontId="44" fillId="0" borderId="88" xfId="0" applyFont="1" applyBorder="1" applyAlignment="1" applyProtection="1">
      <alignment horizontal="center" vertical="center" readingOrder="2"/>
    </xf>
    <xf numFmtId="0" fontId="44" fillId="0" borderId="89" xfId="0" applyFont="1" applyBorder="1" applyAlignment="1" applyProtection="1">
      <alignment horizontal="center" vertical="center" readingOrder="2"/>
    </xf>
    <xf numFmtId="0" fontId="57" fillId="3" borderId="89" xfId="0" applyFont="1" applyFill="1" applyBorder="1" applyAlignment="1">
      <alignment horizontal="right" vertical="center" wrapText="1"/>
    </xf>
    <xf numFmtId="0" fontId="49" fillId="0" borderId="88" xfId="0" applyFont="1" applyFill="1" applyBorder="1" applyAlignment="1">
      <alignment horizontal="center" vertical="center" readingOrder="2"/>
    </xf>
    <xf numFmtId="0" fontId="57" fillId="0" borderId="0" xfId="0" applyFont="1" applyBorder="1" applyAlignment="1">
      <alignment horizontal="right" vertical="center" readingOrder="2"/>
    </xf>
    <xf numFmtId="0" fontId="49" fillId="0" borderId="108" xfId="0" applyFont="1" applyBorder="1" applyAlignment="1">
      <alignment horizontal="center" vertical="center" readingOrder="2"/>
    </xf>
    <xf numFmtId="0" fontId="49" fillId="0" borderId="0" xfId="0" applyFont="1" applyBorder="1" applyAlignment="1">
      <alignment horizontal="center" vertical="center" readingOrder="2"/>
    </xf>
    <xf numFmtId="0" fontId="49" fillId="0" borderId="112" xfId="0" applyFont="1" applyBorder="1" applyAlignment="1">
      <alignment horizontal="center" vertical="center" readingOrder="2"/>
    </xf>
    <xf numFmtId="0" fontId="44" fillId="0" borderId="108" xfId="0" applyFont="1" applyBorder="1" applyAlignment="1">
      <alignment horizontal="center" vertical="center" readingOrder="2"/>
    </xf>
    <xf numFmtId="0" fontId="44" fillId="0" borderId="0" xfId="0" applyFont="1" applyBorder="1" applyAlignment="1">
      <alignment horizontal="center" vertical="center" readingOrder="2"/>
    </xf>
    <xf numFmtId="0" fontId="57" fillId="10" borderId="89" xfId="0" applyFont="1" applyFill="1" applyBorder="1" applyAlignment="1">
      <alignment horizontal="right" vertical="center" readingOrder="2"/>
    </xf>
    <xf numFmtId="0" fontId="52" fillId="11" borderId="103" xfId="0" applyFont="1" applyFill="1" applyBorder="1" applyAlignment="1">
      <alignment horizontal="right" vertical="top"/>
    </xf>
    <xf numFmtId="0" fontId="41" fillId="0" borderId="0" xfId="0" applyFont="1" applyBorder="1" applyAlignment="1">
      <alignment horizontal="center"/>
    </xf>
    <xf numFmtId="0" fontId="41" fillId="0" borderId="0" xfId="0" applyFont="1" applyBorder="1"/>
    <xf numFmtId="0" fontId="52" fillId="4" borderId="48" xfId="0" applyFont="1" applyFill="1" applyBorder="1" applyAlignment="1">
      <alignment horizontal="right" vertical="top"/>
    </xf>
    <xf numFmtId="0" fontId="57" fillId="0" borderId="14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8" fillId="0" borderId="130" xfId="0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/>
    </xf>
    <xf numFmtId="0" fontId="48" fillId="0" borderId="131" xfId="0" applyFont="1" applyFill="1" applyBorder="1" applyAlignment="1">
      <alignment horizontal="center" vertical="center"/>
    </xf>
    <xf numFmtId="0" fontId="43" fillId="0" borderId="130" xfId="0" applyFont="1" applyFill="1" applyBorder="1" applyAlignment="1">
      <alignment horizontal="center" vertical="center" textRotation="90"/>
    </xf>
    <xf numFmtId="0" fontId="43" fillId="0" borderId="14" xfId="0" applyFont="1" applyFill="1" applyBorder="1" applyAlignment="1">
      <alignment horizontal="center" vertical="center" textRotation="90"/>
    </xf>
    <xf numFmtId="0" fontId="47" fillId="3" borderId="132" xfId="0" applyFont="1" applyFill="1" applyBorder="1" applyAlignment="1">
      <alignment horizontal="center" vertical="center" wrapText="1"/>
    </xf>
    <xf numFmtId="0" fontId="47" fillId="3" borderId="133" xfId="0" applyFont="1" applyFill="1" applyBorder="1" applyAlignment="1">
      <alignment horizontal="center" vertical="center" wrapText="1"/>
    </xf>
    <xf numFmtId="0" fontId="47" fillId="3" borderId="134" xfId="0" applyFont="1" applyFill="1" applyBorder="1" applyAlignment="1">
      <alignment horizontal="center" vertical="center" wrapText="1"/>
    </xf>
    <xf numFmtId="0" fontId="55" fillId="0" borderId="26" xfId="0" applyFont="1" applyFill="1" applyBorder="1" applyAlignment="1">
      <alignment horizontal="center" vertical="center" wrapText="1"/>
    </xf>
    <xf numFmtId="0" fontId="57" fillId="0" borderId="63" xfId="0" applyFont="1" applyFill="1" applyBorder="1" applyAlignment="1">
      <alignment horizontal="right" vertical="center" wrapText="1"/>
    </xf>
    <xf numFmtId="2" fontId="24" fillId="3" borderId="66" xfId="0" applyNumberFormat="1" applyFont="1" applyFill="1" applyBorder="1" applyAlignment="1">
      <alignment horizontal="center" vertical="center" wrapText="1"/>
    </xf>
    <xf numFmtId="0" fontId="53" fillId="0" borderId="53" xfId="0" applyFont="1" applyFill="1" applyBorder="1" applyAlignment="1">
      <alignment horizontal="center" vertical="center"/>
    </xf>
    <xf numFmtId="0" fontId="50" fillId="0" borderId="26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4" fillId="3" borderId="0" xfId="0" applyFont="1" applyFill="1" applyBorder="1" applyAlignment="1">
      <alignment horizontal="center" vertical="center" wrapText="1"/>
    </xf>
    <xf numFmtId="0" fontId="44" fillId="3" borderId="63" xfId="0" applyFont="1" applyFill="1" applyBorder="1" applyAlignment="1">
      <alignment horizontal="center" vertical="center" wrapText="1"/>
    </xf>
    <xf numFmtId="1" fontId="24" fillId="0" borderId="90" xfId="0" applyNumberFormat="1" applyFont="1" applyFill="1" applyBorder="1" applyAlignment="1">
      <alignment horizontal="center" vertical="center" wrapText="1"/>
    </xf>
    <xf numFmtId="0" fontId="49" fillId="12" borderId="89" xfId="0" applyFont="1" applyFill="1" applyBorder="1" applyAlignment="1">
      <alignment horizontal="center" vertical="center" readingOrder="2"/>
    </xf>
    <xf numFmtId="0" fontId="53" fillId="3" borderId="0" xfId="0" applyFont="1" applyFill="1" applyBorder="1" applyAlignment="1">
      <alignment horizontal="right" vertical="top" wrapText="1"/>
    </xf>
    <xf numFmtId="0" fontId="53" fillId="4" borderId="48" xfId="0" applyFont="1" applyFill="1" applyBorder="1" applyAlignment="1">
      <alignment horizontal="right" vertical="top"/>
    </xf>
    <xf numFmtId="0" fontId="53" fillId="3" borderId="0" xfId="0" applyFont="1" applyFill="1" applyBorder="1" applyAlignment="1">
      <alignment horizontal="right" vertical="top"/>
    </xf>
    <xf numFmtId="0" fontId="24" fillId="4" borderId="0" xfId="0" applyFont="1" applyFill="1" applyBorder="1" applyAlignment="1">
      <alignment horizontal="right" vertical="center"/>
    </xf>
    <xf numFmtId="0" fontId="53" fillId="4" borderId="48" xfId="0" applyFont="1" applyFill="1" applyBorder="1" applyAlignment="1">
      <alignment horizontal="center"/>
    </xf>
    <xf numFmtId="0" fontId="41" fillId="4" borderId="48" xfId="0" applyFont="1" applyFill="1" applyBorder="1" applyAlignment="1">
      <alignment horizontal="center"/>
    </xf>
    <xf numFmtId="0" fontId="41" fillId="4" borderId="48" xfId="0" applyFont="1" applyFill="1" applyBorder="1"/>
    <xf numFmtId="0" fontId="44" fillId="4" borderId="46" xfId="0" applyFont="1" applyFill="1" applyBorder="1" applyAlignment="1">
      <alignment horizontal="center" vertical="center" readingOrder="2"/>
    </xf>
    <xf numFmtId="0" fontId="57" fillId="4" borderId="46" xfId="0" applyFont="1" applyFill="1" applyBorder="1" applyAlignment="1">
      <alignment horizontal="right" vertical="center" readingOrder="2"/>
    </xf>
    <xf numFmtId="0" fontId="49" fillId="4" borderId="58" xfId="0" applyFont="1" applyFill="1" applyBorder="1" applyAlignment="1">
      <alignment horizontal="center" vertical="center" readingOrder="2"/>
    </xf>
    <xf numFmtId="0" fontId="49" fillId="4" borderId="46" xfId="0" applyFont="1" applyFill="1" applyBorder="1" applyAlignment="1">
      <alignment horizontal="center" vertical="center" readingOrder="2"/>
    </xf>
    <xf numFmtId="0" fontId="49" fillId="4" borderId="57" xfId="0" applyFont="1" applyFill="1" applyBorder="1" applyAlignment="1">
      <alignment horizontal="center" vertical="center" readingOrder="2"/>
    </xf>
    <xf numFmtId="0" fontId="44" fillId="4" borderId="58" xfId="0" applyFont="1" applyFill="1" applyBorder="1" applyAlignment="1" applyProtection="1">
      <alignment horizontal="center" vertical="center" readingOrder="2"/>
      <protection locked="0"/>
    </xf>
    <xf numFmtId="0" fontId="44" fillId="4" borderId="46" xfId="0" applyFont="1" applyFill="1" applyBorder="1" applyAlignment="1" applyProtection="1">
      <alignment horizontal="center" vertical="center" readingOrder="2"/>
      <protection locked="0"/>
    </xf>
    <xf numFmtId="1" fontId="24" fillId="4" borderId="117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8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9" xfId="0" applyNumberFormat="1" applyFont="1" applyFill="1" applyBorder="1" applyAlignment="1" applyProtection="1">
      <alignment horizontal="center" vertical="center" wrapText="1"/>
      <protection locked="0"/>
    </xf>
    <xf numFmtId="1" fontId="24" fillId="4" borderId="117" xfId="0" applyNumberFormat="1" applyFont="1" applyFill="1" applyBorder="1" applyAlignment="1">
      <alignment horizontal="center" vertical="center" wrapText="1"/>
    </xf>
    <xf numFmtId="1" fontId="24" fillId="4" borderId="118" xfId="0" applyNumberFormat="1" applyFont="1" applyFill="1" applyBorder="1" applyAlignment="1">
      <alignment horizontal="center" vertical="center" wrapText="1"/>
    </xf>
    <xf numFmtId="1" fontId="24" fillId="4" borderId="119" xfId="0" applyNumberFormat="1" applyFont="1" applyFill="1" applyBorder="1" applyAlignment="1">
      <alignment horizontal="center" vertical="center" wrapText="1"/>
    </xf>
    <xf numFmtId="0" fontId="42" fillId="4" borderId="48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right" vertical="center"/>
    </xf>
    <xf numFmtId="0" fontId="53" fillId="4" borderId="46" xfId="0" applyFont="1" applyFill="1" applyBorder="1" applyAlignment="1">
      <alignment horizontal="center" vertical="center" readingOrder="2"/>
    </xf>
    <xf numFmtId="0" fontId="41" fillId="4" borderId="46" xfId="0" applyFont="1" applyFill="1" applyBorder="1" applyAlignment="1">
      <alignment horizontal="center"/>
    </xf>
    <xf numFmtId="0" fontId="41" fillId="4" borderId="46" xfId="0" applyFont="1" applyFill="1" applyBorder="1"/>
    <xf numFmtId="0" fontId="42" fillId="4" borderId="46" xfId="0" applyFont="1" applyFill="1" applyBorder="1" applyAlignment="1">
      <alignment horizontal="center" vertical="center" wrapText="1"/>
    </xf>
    <xf numFmtId="0" fontId="24" fillId="14" borderId="0" xfId="0" applyFont="1" applyFill="1" applyBorder="1" applyAlignment="1">
      <alignment horizontal="right" vertical="center"/>
    </xf>
    <xf numFmtId="0" fontId="53" fillId="14" borderId="48" xfId="0" applyFont="1" applyFill="1" applyBorder="1" applyAlignment="1">
      <alignment horizontal="right" vertical="top"/>
    </xf>
    <xf numFmtId="0" fontId="41" fillId="14" borderId="46" xfId="0" applyFont="1" applyFill="1" applyBorder="1" applyAlignment="1">
      <alignment horizontal="center" vertical="center" readingOrder="2"/>
    </xf>
    <xf numFmtId="0" fontId="41" fillId="14" borderId="46" xfId="0" applyFont="1" applyFill="1" applyBorder="1" applyAlignment="1">
      <alignment horizontal="right" vertical="center" readingOrder="2"/>
    </xf>
    <xf numFmtId="0" fontId="44" fillId="14" borderId="46" xfId="0" applyFont="1" applyFill="1" applyBorder="1" applyAlignment="1">
      <alignment horizontal="center" vertical="center" readingOrder="2"/>
    </xf>
    <xf numFmtId="0" fontId="57" fillId="14" borderId="46" xfId="0" applyFont="1" applyFill="1" applyBorder="1" applyAlignment="1">
      <alignment horizontal="right" vertical="center" readingOrder="2"/>
    </xf>
    <xf numFmtId="0" fontId="49" fillId="14" borderId="58" xfId="0" applyFont="1" applyFill="1" applyBorder="1" applyAlignment="1">
      <alignment horizontal="center" vertical="center" readingOrder="2"/>
    </xf>
    <xf numFmtId="0" fontId="49" fillId="14" borderId="46" xfId="0" applyFont="1" applyFill="1" applyBorder="1" applyAlignment="1">
      <alignment horizontal="center" vertical="center" readingOrder="2"/>
    </xf>
    <xf numFmtId="0" fontId="49" fillId="14" borderId="57" xfId="0" applyFont="1" applyFill="1" applyBorder="1" applyAlignment="1">
      <alignment horizontal="center" vertical="center" readingOrder="2"/>
    </xf>
    <xf numFmtId="0" fontId="44" fillId="14" borderId="58" xfId="0" applyFont="1" applyFill="1" applyBorder="1" applyAlignment="1">
      <alignment horizontal="center" vertical="center" readingOrder="2"/>
    </xf>
    <xf numFmtId="1" fontId="24" fillId="14" borderId="117" xfId="0" applyNumberFormat="1" applyFont="1" applyFill="1" applyBorder="1" applyAlignment="1">
      <alignment horizontal="center" vertical="center" wrapText="1"/>
    </xf>
    <xf numFmtId="2" fontId="24" fillId="14" borderId="91" xfId="0" applyNumberFormat="1" applyFont="1" applyFill="1" applyBorder="1" applyAlignment="1">
      <alignment horizontal="center" vertical="center" wrapText="1"/>
    </xf>
    <xf numFmtId="1" fontId="24" fillId="14" borderId="119" xfId="0" applyNumberFormat="1" applyFont="1" applyFill="1" applyBorder="1" applyAlignment="1">
      <alignment horizontal="center" vertical="center" wrapText="1"/>
    </xf>
    <xf numFmtId="1" fontId="24" fillId="14" borderId="118" xfId="0" applyNumberFormat="1" applyFont="1" applyFill="1" applyBorder="1" applyAlignment="1">
      <alignment horizontal="center" vertical="center" wrapText="1"/>
    </xf>
    <xf numFmtId="0" fontId="42" fillId="14" borderId="48" xfId="0" applyFont="1" applyFill="1" applyBorder="1" applyAlignment="1">
      <alignment horizontal="center" vertical="center" wrapText="1"/>
    </xf>
    <xf numFmtId="0" fontId="53" fillId="14" borderId="46" xfId="0" applyFont="1" applyFill="1" applyBorder="1" applyAlignment="1">
      <alignment horizontal="right" vertical="center" readingOrder="2"/>
    </xf>
    <xf numFmtId="0" fontId="24" fillId="13" borderId="0" xfId="0" applyFont="1" applyFill="1" applyBorder="1" applyAlignment="1">
      <alignment horizontal="right" vertical="center"/>
    </xf>
    <xf numFmtId="0" fontId="53" fillId="13" borderId="46" xfId="0" applyFont="1" applyFill="1" applyBorder="1" applyAlignment="1">
      <alignment horizontal="center" vertical="center" readingOrder="2"/>
    </xf>
    <xf numFmtId="0" fontId="41" fillId="13" borderId="46" xfId="0" applyFont="1" applyFill="1" applyBorder="1" applyAlignment="1">
      <alignment horizontal="center" vertical="center" readingOrder="2"/>
    </xf>
    <xf numFmtId="0" fontId="41" fillId="13" borderId="46" xfId="0" applyFont="1" applyFill="1" applyBorder="1" applyAlignment="1">
      <alignment horizontal="right" vertical="center" readingOrder="2"/>
    </xf>
    <xf numFmtId="0" fontId="44" fillId="13" borderId="46" xfId="0" applyFont="1" applyFill="1" applyBorder="1" applyAlignment="1">
      <alignment horizontal="center" vertical="center" readingOrder="2"/>
    </xf>
    <xf numFmtId="0" fontId="57" fillId="13" borderId="46" xfId="0" applyFont="1" applyFill="1" applyBorder="1" applyAlignment="1">
      <alignment horizontal="right" vertical="center" readingOrder="2"/>
    </xf>
    <xf numFmtId="0" fontId="49" fillId="13" borderId="58" xfId="0" applyFont="1" applyFill="1" applyBorder="1" applyAlignment="1">
      <alignment horizontal="center" vertical="center" readingOrder="2"/>
    </xf>
    <xf numFmtId="0" fontId="49" fillId="13" borderId="46" xfId="0" applyFont="1" applyFill="1" applyBorder="1" applyAlignment="1">
      <alignment horizontal="center" vertical="center" readingOrder="2"/>
    </xf>
    <xf numFmtId="0" fontId="49" fillId="13" borderId="57" xfId="0" applyFont="1" applyFill="1" applyBorder="1" applyAlignment="1">
      <alignment horizontal="center" vertical="center" readingOrder="2"/>
    </xf>
    <xf numFmtId="0" fontId="44" fillId="13" borderId="58" xfId="0" applyFont="1" applyFill="1" applyBorder="1" applyAlignment="1">
      <alignment horizontal="center" vertical="center" readingOrder="2"/>
    </xf>
    <xf numFmtId="1" fontId="24" fillId="13" borderId="117" xfId="0" applyNumberFormat="1" applyFont="1" applyFill="1" applyBorder="1" applyAlignment="1">
      <alignment horizontal="center" vertical="center" wrapText="1"/>
    </xf>
    <xf numFmtId="2" fontId="24" fillId="13" borderId="118" xfId="0" applyNumberFormat="1" applyFont="1" applyFill="1" applyBorder="1" applyAlignment="1">
      <alignment horizontal="center" vertical="center" wrapText="1"/>
    </xf>
    <xf numFmtId="1" fontId="24" fillId="13" borderId="119" xfId="0" applyNumberFormat="1" applyFont="1" applyFill="1" applyBorder="1" applyAlignment="1">
      <alignment horizontal="center" vertical="center" wrapText="1"/>
    </xf>
    <xf numFmtId="1" fontId="24" fillId="13" borderId="118" xfId="0" applyNumberFormat="1" applyFont="1" applyFill="1" applyBorder="1" applyAlignment="1">
      <alignment horizontal="center" vertical="center" wrapText="1"/>
    </xf>
    <xf numFmtId="0" fontId="42" fillId="13" borderId="48" xfId="0" applyFont="1" applyFill="1" applyBorder="1" applyAlignment="1">
      <alignment horizontal="center" vertical="center" wrapText="1"/>
    </xf>
    <xf numFmtId="0" fontId="53" fillId="13" borderId="46" xfId="0" applyFont="1" applyFill="1" applyBorder="1" applyAlignment="1">
      <alignment horizontal="right" vertical="center" readingOrder="2"/>
    </xf>
    <xf numFmtId="2" fontId="24" fillId="13" borderId="91" xfId="0" applyNumberFormat="1" applyFont="1" applyFill="1" applyBorder="1" applyAlignment="1">
      <alignment horizontal="center" vertical="center" wrapText="1"/>
    </xf>
    <xf numFmtId="2" fontId="24" fillId="13" borderId="72" xfId="0" applyNumberFormat="1" applyFont="1" applyFill="1" applyBorder="1" applyAlignment="1">
      <alignment horizontal="center" vertical="center" wrapText="1"/>
    </xf>
    <xf numFmtId="0" fontId="53" fillId="13" borderId="48" xfId="0" applyFont="1" applyFill="1" applyBorder="1" applyAlignment="1">
      <alignment horizontal="right" vertical="top"/>
    </xf>
    <xf numFmtId="0" fontId="24" fillId="11" borderId="0" xfId="0" applyFont="1" applyFill="1" applyBorder="1" applyAlignment="1">
      <alignment horizontal="right" vertical="center"/>
    </xf>
    <xf numFmtId="0" fontId="53" fillId="11" borderId="48" xfId="0" applyFont="1" applyFill="1" applyBorder="1" applyAlignment="1">
      <alignment horizontal="right" vertical="top"/>
    </xf>
    <xf numFmtId="0" fontId="41" fillId="11" borderId="46" xfId="0" applyFont="1" applyFill="1" applyBorder="1" applyAlignment="1">
      <alignment horizontal="center" vertical="center" readingOrder="2"/>
    </xf>
    <xf numFmtId="0" fontId="41" fillId="11" borderId="46" xfId="0" applyFont="1" applyFill="1" applyBorder="1" applyAlignment="1">
      <alignment horizontal="right" vertical="center" readingOrder="2"/>
    </xf>
    <xf numFmtId="0" fontId="44" fillId="11" borderId="46" xfId="0" applyFont="1" applyFill="1" applyBorder="1" applyAlignment="1">
      <alignment horizontal="center" vertical="center" readingOrder="2"/>
    </xf>
    <xf numFmtId="0" fontId="57" fillId="11" borderId="122" xfId="0" applyFont="1" applyFill="1" applyBorder="1" applyAlignment="1">
      <alignment horizontal="right" vertical="center" wrapText="1"/>
    </xf>
    <xf numFmtId="0" fontId="49" fillId="11" borderId="58" xfId="0" applyFont="1" applyFill="1" applyBorder="1" applyAlignment="1">
      <alignment horizontal="center" vertical="center" readingOrder="2"/>
    </xf>
    <xf numFmtId="0" fontId="49" fillId="11" borderId="46" xfId="0" applyFont="1" applyFill="1" applyBorder="1" applyAlignment="1">
      <alignment horizontal="center" vertical="center" readingOrder="2"/>
    </xf>
    <xf numFmtId="0" fontId="49" fillId="11" borderId="57" xfId="0" applyFont="1" applyFill="1" applyBorder="1" applyAlignment="1">
      <alignment horizontal="center" vertical="center" readingOrder="2"/>
    </xf>
    <xf numFmtId="0" fontId="44" fillId="11" borderId="58" xfId="0" applyFont="1" applyFill="1" applyBorder="1" applyAlignment="1">
      <alignment horizontal="center" vertical="center" readingOrder="2"/>
    </xf>
    <xf numFmtId="1" fontId="24" fillId="11" borderId="117" xfId="0" applyNumberFormat="1" applyFont="1" applyFill="1" applyBorder="1" applyAlignment="1">
      <alignment horizontal="center" vertical="center" wrapText="1"/>
    </xf>
    <xf numFmtId="2" fontId="24" fillId="11" borderId="78" xfId="0" applyNumberFormat="1" applyFont="1" applyFill="1" applyBorder="1" applyAlignment="1">
      <alignment horizontal="center" vertical="center" wrapText="1"/>
    </xf>
    <xf numFmtId="1" fontId="24" fillId="11" borderId="119" xfId="0" applyNumberFormat="1" applyFont="1" applyFill="1" applyBorder="1" applyAlignment="1">
      <alignment horizontal="center" vertical="center" wrapText="1"/>
    </xf>
    <xf numFmtId="1" fontId="24" fillId="11" borderId="118" xfId="0" applyNumberFormat="1" applyFont="1" applyFill="1" applyBorder="1" applyAlignment="1">
      <alignment horizontal="center" vertical="center" wrapText="1"/>
    </xf>
    <xf numFmtId="0" fontId="42" fillId="11" borderId="48" xfId="0" applyFont="1" applyFill="1" applyBorder="1" applyAlignment="1">
      <alignment horizontal="center" vertical="center" wrapText="1"/>
    </xf>
    <xf numFmtId="0" fontId="57" fillId="11" borderId="57" xfId="0" applyFont="1" applyFill="1" applyBorder="1" applyAlignment="1">
      <alignment horizontal="right" vertical="center" wrapText="1"/>
    </xf>
    <xf numFmtId="2" fontId="24" fillId="11" borderId="118" xfId="0" applyNumberFormat="1" applyFont="1" applyFill="1" applyBorder="1" applyAlignment="1">
      <alignment horizontal="center" vertical="center" wrapText="1"/>
    </xf>
    <xf numFmtId="0" fontId="40" fillId="3" borderId="68" xfId="0" applyFont="1" applyFill="1" applyBorder="1" applyAlignment="1">
      <alignment horizontal="center" vertical="center" textRotation="90" wrapText="1"/>
    </xf>
    <xf numFmtId="0" fontId="40" fillId="3" borderId="69" xfId="0" applyFont="1" applyFill="1" applyBorder="1" applyAlignment="1">
      <alignment horizontal="center" vertical="center" textRotation="90" wrapText="1"/>
    </xf>
    <xf numFmtId="0" fontId="40" fillId="3" borderId="70" xfId="0" applyFont="1" applyFill="1" applyBorder="1" applyAlignment="1">
      <alignment horizontal="center" vertical="center" textRotation="90" wrapText="1"/>
    </xf>
    <xf numFmtId="0" fontId="64" fillId="4" borderId="0" xfId="0" applyFont="1" applyFill="1" applyBorder="1" applyAlignment="1">
      <alignment horizontal="right" vertical="center"/>
    </xf>
    <xf numFmtId="0" fontId="51" fillId="4" borderId="48" xfId="0" applyFont="1" applyFill="1" applyBorder="1" applyAlignment="1">
      <alignment horizontal="center" vertical="center"/>
    </xf>
    <xf numFmtId="0" fontId="51" fillId="4" borderId="48" xfId="0" applyFont="1" applyFill="1" applyBorder="1" applyAlignment="1">
      <alignment horizontal="right" vertical="center"/>
    </xf>
    <xf numFmtId="0" fontId="64" fillId="4" borderId="48" xfId="0" applyFont="1" applyFill="1" applyBorder="1" applyAlignment="1">
      <alignment horizontal="center" vertical="center"/>
    </xf>
    <xf numFmtId="0" fontId="65" fillId="4" borderId="48" xfId="0" applyFont="1" applyFill="1" applyBorder="1" applyAlignment="1">
      <alignment horizontal="right" vertical="center"/>
    </xf>
    <xf numFmtId="0" fontId="66" fillId="4" borderId="120" xfId="0" applyFont="1" applyFill="1" applyBorder="1" applyAlignment="1">
      <alignment horizontal="center" vertical="center"/>
    </xf>
    <xf numFmtId="0" fontId="66" fillId="4" borderId="48" xfId="0" applyFont="1" applyFill="1" applyBorder="1" applyAlignment="1">
      <alignment horizontal="center" vertical="center"/>
    </xf>
    <xf numFmtId="0" fontId="66" fillId="4" borderId="121" xfId="0" applyFont="1" applyFill="1" applyBorder="1" applyAlignment="1">
      <alignment horizontal="center" vertical="center"/>
    </xf>
    <xf numFmtId="0" fontId="64" fillId="4" borderId="120" xfId="0" applyFont="1" applyFill="1" applyBorder="1" applyAlignment="1">
      <alignment horizontal="center" vertical="center"/>
    </xf>
    <xf numFmtId="1" fontId="64" fillId="4" borderId="77" xfId="0" applyNumberFormat="1" applyFont="1" applyFill="1" applyBorder="1" applyAlignment="1">
      <alignment horizontal="center" vertical="center" wrapText="1"/>
    </xf>
    <xf numFmtId="1" fontId="64" fillId="4" borderId="78" xfId="0" applyNumberFormat="1" applyFont="1" applyFill="1" applyBorder="1" applyAlignment="1">
      <alignment horizontal="center" vertical="center" wrapText="1"/>
    </xf>
    <xf numFmtId="1" fontId="64" fillId="4" borderId="79" xfId="0" applyNumberFormat="1" applyFont="1" applyFill="1" applyBorder="1" applyAlignment="1">
      <alignment horizontal="center" vertical="center" wrapText="1"/>
    </xf>
    <xf numFmtId="0" fontId="67" fillId="4" borderId="23" xfId="0" applyFont="1" applyFill="1" applyBorder="1" applyAlignment="1">
      <alignment horizontal="center" vertical="center" wrapText="1"/>
    </xf>
    <xf numFmtId="0" fontId="64" fillId="14" borderId="0" xfId="0" applyFont="1" applyFill="1" applyBorder="1" applyAlignment="1">
      <alignment horizontal="right" vertical="center"/>
    </xf>
    <xf numFmtId="0" fontId="52" fillId="14" borderId="103" xfId="0" applyFont="1" applyFill="1" applyBorder="1" applyAlignment="1">
      <alignment horizontal="right" vertical="top"/>
    </xf>
    <xf numFmtId="0" fontId="51" fillId="14" borderId="103" xfId="0" applyFont="1" applyFill="1" applyBorder="1" applyAlignment="1">
      <alignment horizontal="center" vertical="center"/>
    </xf>
    <xf numFmtId="0" fontId="51" fillId="14" borderId="103" xfId="0" applyFont="1" applyFill="1" applyBorder="1" applyAlignment="1">
      <alignment horizontal="right" vertical="center"/>
    </xf>
    <xf numFmtId="0" fontId="64" fillId="14" borderId="103" xfId="0" applyFont="1" applyFill="1" applyBorder="1" applyAlignment="1">
      <alignment horizontal="center" vertical="center"/>
    </xf>
    <xf numFmtId="0" fontId="65" fillId="14" borderId="103" xfId="0" applyFont="1" applyFill="1" applyBorder="1" applyAlignment="1">
      <alignment horizontal="right" vertical="center"/>
    </xf>
    <xf numFmtId="0" fontId="66" fillId="14" borderId="110" xfId="0" applyFont="1" applyFill="1" applyBorder="1" applyAlignment="1">
      <alignment horizontal="center" vertical="center"/>
    </xf>
    <xf numFmtId="0" fontId="66" fillId="14" borderId="103" xfId="0" applyFont="1" applyFill="1" applyBorder="1" applyAlignment="1">
      <alignment horizontal="center" vertical="center"/>
    </xf>
    <xf numFmtId="0" fontId="66" fillId="14" borderId="114" xfId="0" applyFont="1" applyFill="1" applyBorder="1" applyAlignment="1">
      <alignment horizontal="center" vertical="center"/>
    </xf>
    <xf numFmtId="0" fontId="64" fillId="14" borderId="110" xfId="0" applyFont="1" applyFill="1" applyBorder="1" applyAlignment="1">
      <alignment horizontal="center" vertical="center"/>
    </xf>
    <xf numFmtId="1" fontId="64" fillId="14" borderId="104" xfId="0" applyNumberFormat="1" applyFont="1" applyFill="1" applyBorder="1" applyAlignment="1">
      <alignment horizontal="center" vertical="center" wrapText="1"/>
    </xf>
    <xf numFmtId="1" fontId="64" fillId="14" borderId="106" xfId="0" applyNumberFormat="1" applyFont="1" applyFill="1" applyBorder="1" applyAlignment="1">
      <alignment horizontal="center" vertical="center" wrapText="1"/>
    </xf>
    <xf numFmtId="1" fontId="64" fillId="14" borderId="105" xfId="0" applyNumberFormat="1" applyFont="1" applyFill="1" applyBorder="1" applyAlignment="1">
      <alignment horizontal="center" vertical="center" wrapText="1"/>
    </xf>
    <xf numFmtId="0" fontId="67" fillId="14" borderId="23" xfId="0" applyFont="1" applyFill="1" applyBorder="1" applyAlignment="1">
      <alignment horizontal="center" vertical="center" wrapText="1"/>
    </xf>
    <xf numFmtId="0" fontId="64" fillId="13" borderId="0" xfId="0" applyFont="1" applyFill="1" applyBorder="1" applyAlignment="1">
      <alignment horizontal="right" vertical="center"/>
    </xf>
    <xf numFmtId="0" fontId="52" fillId="13" borderId="103" xfId="0" applyFont="1" applyFill="1" applyBorder="1" applyAlignment="1">
      <alignment horizontal="right" vertical="top"/>
    </xf>
    <xf numFmtId="0" fontId="51" fillId="13" borderId="103" xfId="0" applyFont="1" applyFill="1" applyBorder="1" applyAlignment="1">
      <alignment horizontal="center" vertical="center"/>
    </xf>
    <xf numFmtId="0" fontId="51" fillId="13" borderId="103" xfId="0" applyFont="1" applyFill="1" applyBorder="1" applyAlignment="1">
      <alignment horizontal="right" vertical="center"/>
    </xf>
    <xf numFmtId="0" fontId="64" fillId="13" borderId="103" xfId="0" applyFont="1" applyFill="1" applyBorder="1" applyAlignment="1">
      <alignment horizontal="center" vertical="center"/>
    </xf>
    <xf numFmtId="0" fontId="65" fillId="13" borderId="103" xfId="0" applyFont="1" applyFill="1" applyBorder="1" applyAlignment="1">
      <alignment horizontal="right" vertical="center"/>
    </xf>
    <xf numFmtId="0" fontId="66" fillId="13" borderId="110" xfId="0" applyFont="1" applyFill="1" applyBorder="1" applyAlignment="1">
      <alignment horizontal="center" vertical="center"/>
    </xf>
    <xf numFmtId="0" fontId="66" fillId="13" borderId="103" xfId="0" applyFont="1" applyFill="1" applyBorder="1" applyAlignment="1">
      <alignment horizontal="center" vertical="center"/>
    </xf>
    <xf numFmtId="0" fontId="66" fillId="13" borderId="114" xfId="0" applyFont="1" applyFill="1" applyBorder="1" applyAlignment="1">
      <alignment horizontal="center" vertical="center"/>
    </xf>
    <xf numFmtId="0" fontId="64" fillId="13" borderId="110" xfId="0" applyFont="1" applyFill="1" applyBorder="1" applyAlignment="1">
      <alignment horizontal="center" vertical="center"/>
    </xf>
    <xf numFmtId="1" fontId="64" fillId="13" borderId="104" xfId="0" applyNumberFormat="1" applyFont="1" applyFill="1" applyBorder="1" applyAlignment="1">
      <alignment horizontal="center" vertical="center" wrapText="1"/>
    </xf>
    <xf numFmtId="1" fontId="64" fillId="13" borderId="106" xfId="0" applyNumberFormat="1" applyFont="1" applyFill="1" applyBorder="1" applyAlignment="1">
      <alignment horizontal="center" vertical="center" wrapText="1"/>
    </xf>
    <xf numFmtId="1" fontId="64" fillId="13" borderId="105" xfId="0" applyNumberFormat="1" applyFont="1" applyFill="1" applyBorder="1" applyAlignment="1">
      <alignment horizontal="center" vertical="center" wrapText="1"/>
    </xf>
    <xf numFmtId="0" fontId="67" fillId="13" borderId="23" xfId="0" applyFont="1" applyFill="1" applyBorder="1" applyAlignment="1">
      <alignment horizontal="center" vertical="center" wrapText="1"/>
    </xf>
    <xf numFmtId="0" fontId="64" fillId="11" borderId="0" xfId="0" applyFont="1" applyFill="1" applyBorder="1" applyAlignment="1">
      <alignment horizontal="right" vertical="center"/>
    </xf>
    <xf numFmtId="0" fontId="51" fillId="11" borderId="103" xfId="0" applyFont="1" applyFill="1" applyBorder="1" applyAlignment="1">
      <alignment horizontal="center" vertical="center"/>
    </xf>
    <xf numFmtId="0" fontId="51" fillId="11" borderId="103" xfId="0" applyFont="1" applyFill="1" applyBorder="1" applyAlignment="1">
      <alignment horizontal="right" vertical="center"/>
    </xf>
    <xf numFmtId="0" fontId="64" fillId="11" borderId="103" xfId="0" applyFont="1" applyFill="1" applyBorder="1" applyAlignment="1">
      <alignment horizontal="center" vertical="center"/>
    </xf>
    <xf numFmtId="0" fontId="65" fillId="11" borderId="103" xfId="0" applyFont="1" applyFill="1" applyBorder="1" applyAlignment="1">
      <alignment horizontal="right" vertical="center"/>
    </xf>
    <xf numFmtId="0" fontId="66" fillId="11" borderId="110" xfId="0" applyFont="1" applyFill="1" applyBorder="1" applyAlignment="1">
      <alignment horizontal="center" vertical="center"/>
    </xf>
    <xf numFmtId="0" fontId="66" fillId="11" borderId="103" xfId="0" applyFont="1" applyFill="1" applyBorder="1" applyAlignment="1">
      <alignment horizontal="center" vertical="center"/>
    </xf>
    <xf numFmtId="0" fontId="66" fillId="11" borderId="114" xfId="0" applyFont="1" applyFill="1" applyBorder="1" applyAlignment="1">
      <alignment horizontal="center" vertical="center"/>
    </xf>
    <xf numFmtId="0" fontId="64" fillId="11" borderId="110" xfId="0" applyFont="1" applyFill="1" applyBorder="1" applyAlignment="1">
      <alignment horizontal="center" vertical="center"/>
    </xf>
    <xf numFmtId="1" fontId="64" fillId="11" borderId="104" xfId="0" applyNumberFormat="1" applyFont="1" applyFill="1" applyBorder="1" applyAlignment="1">
      <alignment horizontal="center" vertical="center" wrapText="1"/>
    </xf>
    <xf numFmtId="1" fontId="64" fillId="11" borderId="106" xfId="0" applyNumberFormat="1" applyFont="1" applyFill="1" applyBorder="1" applyAlignment="1">
      <alignment horizontal="center" vertical="center" wrapText="1"/>
    </xf>
    <xf numFmtId="1" fontId="64" fillId="11" borderId="105" xfId="0" applyNumberFormat="1" applyFont="1" applyFill="1" applyBorder="1" applyAlignment="1">
      <alignment horizontal="center" vertical="center" wrapText="1"/>
    </xf>
    <xf numFmtId="0" fontId="67" fillId="11" borderId="23" xfId="0" applyFont="1" applyFill="1" applyBorder="1" applyAlignment="1">
      <alignment horizontal="center" vertical="center" wrapText="1"/>
    </xf>
    <xf numFmtId="0" fontId="53" fillId="3" borderId="28" xfId="0" applyFont="1" applyFill="1" applyBorder="1" applyAlignment="1">
      <alignment horizontal="right" vertical="top" wrapText="1"/>
    </xf>
    <xf numFmtId="0" fontId="53" fillId="0" borderId="125" xfId="0" applyFont="1" applyFill="1" applyBorder="1" applyAlignment="1">
      <alignment horizontal="right" vertical="top" textRotation="90"/>
    </xf>
    <xf numFmtId="0" fontId="53" fillId="0" borderId="25" xfId="0" applyFont="1" applyFill="1" applyBorder="1" applyAlignment="1">
      <alignment horizontal="right" vertical="top" textRotation="90"/>
    </xf>
    <xf numFmtId="0" fontId="53" fillId="0" borderId="13" xfId="0" applyFont="1" applyFill="1" applyBorder="1" applyAlignment="1">
      <alignment horizontal="right" vertical="top" textRotation="90"/>
    </xf>
    <xf numFmtId="0" fontId="53" fillId="3" borderId="28" xfId="0" applyFont="1" applyFill="1" applyBorder="1" applyAlignment="1">
      <alignment horizontal="right" vertical="top"/>
    </xf>
    <xf numFmtId="0" fontId="41" fillId="3" borderId="58" xfId="0" applyFont="1" applyFill="1" applyBorder="1" applyAlignment="1">
      <alignment horizontal="right" vertical="center" wrapText="1"/>
    </xf>
    <xf numFmtId="0" fontId="39" fillId="10" borderId="89" xfId="0" applyFont="1" applyFill="1" applyBorder="1" applyAlignment="1">
      <alignment horizontal="right" vertical="center" readingOrder="2"/>
    </xf>
    <xf numFmtId="0" fontId="44" fillId="0" borderId="89" xfId="0" applyFont="1" applyFill="1" applyBorder="1" applyAlignment="1">
      <alignment horizontal="center" vertical="center" readingOrder="2"/>
    </xf>
    <xf numFmtId="0" fontId="62" fillId="3" borderId="0" xfId="0" applyFont="1" applyFill="1" applyBorder="1" applyAlignment="1">
      <alignment vertical="center" wrapText="1"/>
    </xf>
    <xf numFmtId="0" fontId="54" fillId="5" borderId="124" xfId="0" applyFont="1" applyFill="1" applyBorder="1" applyAlignment="1">
      <alignment vertical="center" wrapText="1"/>
    </xf>
    <xf numFmtId="0" fontId="41" fillId="3" borderId="126" xfId="0" applyFont="1" applyFill="1" applyBorder="1" applyAlignment="1">
      <alignment vertical="center"/>
    </xf>
    <xf numFmtId="0" fontId="40" fillId="3" borderId="27" xfId="0" applyFont="1" applyFill="1" applyBorder="1" applyAlignment="1">
      <alignment vertical="center"/>
    </xf>
    <xf numFmtId="0" fontId="40" fillId="3" borderId="15" xfId="0" applyFont="1" applyFill="1" applyBorder="1" applyAlignment="1">
      <alignment vertical="center" wrapText="1"/>
    </xf>
    <xf numFmtId="0" fontId="52" fillId="4" borderId="35" xfId="0" applyFont="1" applyFill="1" applyBorder="1" applyAlignment="1">
      <alignment vertical="center" wrapText="1"/>
    </xf>
    <xf numFmtId="0" fontId="40" fillId="4" borderId="127" xfId="0" applyFont="1" applyFill="1" applyBorder="1" applyAlignment="1">
      <alignment vertical="center" wrapText="1"/>
    </xf>
    <xf numFmtId="0" fontId="40" fillId="3" borderId="128" xfId="0" applyFont="1" applyFill="1" applyBorder="1" applyAlignment="1">
      <alignment vertical="center" wrapText="1"/>
    </xf>
    <xf numFmtId="0" fontId="69" fillId="3" borderId="128" xfId="2" applyFill="1" applyBorder="1" applyAlignment="1">
      <alignment vertical="center" wrapText="1"/>
    </xf>
    <xf numFmtId="0" fontId="40" fillId="3" borderId="29" xfId="0" applyFont="1" applyFill="1" applyBorder="1" applyAlignment="1">
      <alignment vertical="center" wrapText="1"/>
    </xf>
    <xf numFmtId="0" fontId="69" fillId="0" borderId="0" xfId="2" applyAlignment="1"/>
    <xf numFmtId="0" fontId="69" fillId="3" borderId="29" xfId="2" applyFill="1" applyBorder="1" applyAlignment="1">
      <alignment vertical="center" wrapText="1"/>
    </xf>
    <xf numFmtId="0" fontId="52" fillId="14" borderId="124" xfId="0" applyFont="1" applyFill="1" applyBorder="1" applyAlignment="1">
      <alignment vertical="center" wrapText="1"/>
    </xf>
    <xf numFmtId="0" fontId="40" fillId="14" borderId="127" xfId="0" applyFont="1" applyFill="1" applyBorder="1" applyAlignment="1">
      <alignment vertical="center" wrapText="1"/>
    </xf>
    <xf numFmtId="0" fontId="52" fillId="13" borderId="124" xfId="0" applyFont="1" applyFill="1" applyBorder="1" applyAlignment="1">
      <alignment vertical="center" wrapText="1"/>
    </xf>
    <xf numFmtId="0" fontId="40" fillId="13" borderId="127" xfId="0" applyFont="1" applyFill="1" applyBorder="1" applyAlignment="1">
      <alignment vertical="center" wrapText="1"/>
    </xf>
    <xf numFmtId="0" fontId="40" fillId="3" borderId="129" xfId="0" applyFont="1" applyFill="1" applyBorder="1" applyAlignment="1">
      <alignment vertical="center" wrapText="1"/>
    </xf>
    <xf numFmtId="0" fontId="69" fillId="0" borderId="129" xfId="2" applyFill="1" applyBorder="1" applyAlignment="1">
      <alignment vertical="center" wrapText="1"/>
    </xf>
    <xf numFmtId="0" fontId="68" fillId="3" borderId="129" xfId="0" applyFont="1" applyFill="1" applyBorder="1" applyAlignment="1">
      <alignment vertical="center" wrapText="1"/>
    </xf>
    <xf numFmtId="0" fontId="52" fillId="11" borderId="124" xfId="0" applyFont="1" applyFill="1" applyBorder="1" applyAlignment="1">
      <alignment vertical="center" wrapText="1"/>
    </xf>
    <xf numFmtId="0" fontId="40" fillId="11" borderId="127" xfId="0" applyFont="1" applyFill="1" applyBorder="1" applyAlignment="1">
      <alignment vertical="center" wrapText="1"/>
    </xf>
    <xf numFmtId="0" fontId="69" fillId="3" borderId="129" xfId="2" applyFill="1" applyBorder="1" applyAlignment="1">
      <alignment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55" fillId="5" borderId="123" xfId="0" applyFont="1" applyFill="1" applyBorder="1" applyAlignment="1">
      <alignment horizontal="left" vertical="center"/>
    </xf>
    <xf numFmtId="0" fontId="55" fillId="5" borderId="103" xfId="0" applyFont="1" applyFill="1" applyBorder="1" applyAlignment="1">
      <alignment horizontal="left" vertical="center"/>
    </xf>
    <xf numFmtId="0" fontId="61" fillId="5" borderId="103" xfId="0" applyFont="1" applyFill="1" applyBorder="1" applyAlignment="1">
      <alignment horizontal="left" vertical="center" wrapText="1"/>
    </xf>
    <xf numFmtId="0" fontId="61" fillId="5" borderId="103" xfId="0" applyFont="1" applyFill="1" applyBorder="1" applyAlignment="1">
      <alignment horizontal="right" vertical="center"/>
    </xf>
    <xf numFmtId="0" fontId="28" fillId="5" borderId="50" xfId="0" applyFont="1" applyFill="1" applyBorder="1" applyAlignment="1">
      <alignment horizontal="right" vertical="center" wrapText="1"/>
    </xf>
    <xf numFmtId="0" fontId="35" fillId="5" borderId="49" xfId="0" applyFont="1" applyFill="1" applyBorder="1" applyAlignment="1">
      <alignment horizontal="center" vertical="center" wrapText="1"/>
    </xf>
    <xf numFmtId="0" fontId="35" fillId="5" borderId="50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6" fillId="3" borderId="58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57" xfId="0" applyFont="1" applyFill="1" applyBorder="1" applyAlignment="1">
      <alignment horizontal="center" vertical="center" wrapText="1"/>
    </xf>
    <xf numFmtId="0" fontId="30" fillId="0" borderId="53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 textRotation="90"/>
    </xf>
    <xf numFmtId="0" fontId="27" fillId="0" borderId="53" xfId="0" applyFont="1" applyFill="1" applyBorder="1" applyAlignment="1">
      <alignment horizontal="center" vertical="center" textRotation="90"/>
    </xf>
    <xf numFmtId="0" fontId="27" fillId="0" borderId="80" xfId="0" applyFont="1" applyFill="1" applyBorder="1" applyAlignment="1">
      <alignment horizontal="center" vertical="center" textRotation="90"/>
    </xf>
    <xf numFmtId="0" fontId="27" fillId="0" borderId="26" xfId="0" applyFont="1" applyFill="1" applyBorder="1" applyAlignment="1">
      <alignment horizontal="center" vertical="center" textRotation="90"/>
    </xf>
    <xf numFmtId="0" fontId="28" fillId="5" borderId="50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2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CCECFF"/>
      <color rgb="FF01C3AC"/>
      <color rgb="FF01A823"/>
      <color rgb="FFFFA823"/>
      <color rgb="FFFFFF93"/>
      <color rgb="FFFFFFB3"/>
      <color rgb="FF02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&#1711;&#1586;&#1575;&#1585;&#1588;&#1607;&#1575;\950813_&#1587;&#1740;&#1586;&#1583;&#1607;%20&#1570;&#1576;&#1575;&#1606;.docx" TargetMode="External"/><Relationship Id="rId13" Type="http://schemas.openxmlformats.org/officeDocument/2006/relationships/hyperlink" Target="&#1711;&#1586;&#1575;&#1585;&#1588;&#1607;&#1575;\&#1711;&#1586;&#1575;&#1585;&#1588;%20&#1576;&#1575;&#1586;&#1711;&#1588;&#1575;&#1740;&#1740;%20&#1605;&#1583;&#1585;&#1587;&#1607;%20950703.docx" TargetMode="External"/><Relationship Id="rId18" Type="http://schemas.openxmlformats.org/officeDocument/2006/relationships/hyperlink" Target="&#1711;&#1586;&#1575;&#1585;&#1588;&#1607;&#1575;\951023_&#1705;&#1575;&#1585;&#1711;&#1575;&#1607;%20&#1578;&#1588;&#1585;&#1740;&#1581;%20&#1607;&#1588;&#1578;&#1605;%20&#1608;&#1606;&#1607;&#1605;.docx" TargetMode="External"/><Relationship Id="rId3" Type="http://schemas.openxmlformats.org/officeDocument/2006/relationships/hyperlink" Target="&#1711;&#1586;&#1575;&#1585;&#1588;&#1607;&#1575;\950610_&#1705;&#1608;&#1607;&#1606;&#1608;&#1585;&#1583;&#1740;%20&#1607;&#1605;&#1583;&#1575;&#1606;%20&#1575;&#1604;&#1608;&#1606;&#1583;.docx" TargetMode="External"/><Relationship Id="rId21" Type="http://schemas.openxmlformats.org/officeDocument/2006/relationships/hyperlink" Target="&#1711;&#1586;&#1575;&#1585;&#1588;&#1607;&#1575;\&#1711;&#1586;&#1575;&#1585;&#1588;%20&#1575;&#1585;&#1583;&#1608;&#1607;&#1575;&#1740;%20&#1578;&#1575;&#1576;&#1587;&#1578;&#1575;&#1606;%20951113.xlsx" TargetMode="External"/><Relationship Id="rId7" Type="http://schemas.openxmlformats.org/officeDocument/2006/relationships/hyperlink" Target="&#1711;&#1586;&#1575;&#1585;&#1588;&#1607;&#1575;\951112%20&#1578;&#1581;&#1604;&#1740;&#1604;%20&#1570;&#1586;&#1605;&#1608;&#1606;%202%20&#1605;&#1585;&#1570;&#1578;.xlsx" TargetMode="External"/><Relationship Id="rId12" Type="http://schemas.openxmlformats.org/officeDocument/2006/relationships/hyperlink" Target="&#1711;&#1586;&#1575;&#1585;&#1588;&#1607;&#1575;\951112%20&#1711;&#1586;&#1575;&#1585;&#1588;%20&#1601;&#1593;&#1575;&#1604;&#1740;&#1578;&#1607;&#1575;&#1740;%20&#1593;&#1605;&#1585;&#1575;&#1606;&#1740;%20&#1578;&#1575;&#1576;&#1587;&#1578;&#1575;&#1606;.docx" TargetMode="External"/><Relationship Id="rId17" Type="http://schemas.openxmlformats.org/officeDocument/2006/relationships/hyperlink" Target="&#1711;&#1586;&#1575;&#1585;&#1588;&#1607;&#1575;\950923_&#1575;&#1585;&#1583;&#1608;&#1740;%20&#1575;&#1589;&#1601;&#1607;&#1575;&#1606;%20&#1605;&#1578;&#1608;&#1587;&#1591;&#1607;%201.docx" TargetMode="External"/><Relationship Id="rId2" Type="http://schemas.openxmlformats.org/officeDocument/2006/relationships/hyperlink" Target="&#1711;&#1586;&#1575;&#1585;&#1588;&#1607;&#1575;\&#1587;&#1740;&#1587;&#1578;&#1605;%20&#1575;&#1606;&#1590;&#1576;&#1575;&#1591;&#1740;%20&#1605;&#1578;&#1608;&#1587;&#1591;&#1607;%20&#1605;&#1607;&#1585;%20&#1607;&#1588;&#1578;&#1605;%209596.docx" TargetMode="External"/><Relationship Id="rId16" Type="http://schemas.openxmlformats.org/officeDocument/2006/relationships/hyperlink" Target="&#1711;&#1586;&#1575;&#1585;&#1588;&#1607;&#1575;\950909_&#1711;&#1586;&#1575;&#1585;&#1588;%20&#1605;&#1585;&#1575;&#1587;&#1605;%2028%20&#1589;&#1601;&#1585;.docx" TargetMode="External"/><Relationship Id="rId20" Type="http://schemas.openxmlformats.org/officeDocument/2006/relationships/hyperlink" Target="&#1711;&#1586;&#1575;&#1585;&#1588;&#1607;&#1575;\950710_&#1575;&#1585;&#1583;&#1608;&#1740;%20&#1588;&#1575;&#1607;%20&#1593;&#1576;&#1583;%20&#1575;&#1604;&#1593;&#1592;&#1740;&#1605;.docx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&#1711;&#1586;&#1575;&#1585;&#1588;&#1607;&#1575;\951112%20&#1578;&#1581;&#1604;&#1740;&#1604;%20&#1570;&#1586;&#1605;&#1608;&#1606;%203%20&#1605;&#1585;&#1575;&#1578;.xlsx" TargetMode="External"/><Relationship Id="rId11" Type="http://schemas.openxmlformats.org/officeDocument/2006/relationships/hyperlink" Target="&#1711;&#1586;&#1575;&#1585;&#1588;&#1607;&#1575;\951112%20&#1670;&#1705;%20&#1604;&#1740;&#1587;&#1578;%20&#1711;&#1585;&#1605;&#1575;&#1740;&#1588;%20&#1608;%20&#1587;&#1585;&#1605;&#1575;&#1740;&#1588;.docx" TargetMode="External"/><Relationship Id="rId24" Type="http://schemas.openxmlformats.org/officeDocument/2006/relationships/comments" Target="../comments2.xml"/><Relationship Id="rId5" Type="http://schemas.openxmlformats.org/officeDocument/2006/relationships/hyperlink" Target="&#1711;&#1586;&#1575;&#1585;&#1588;&#1607;&#1575;\951020_&#1711;&#1586;&#1575;&#1585;&#1588;%20&#1576;&#1585;&#1606;&#1575;&#1605;&#1607;%20&#1662;&#1740;&#1588;&#1585;&#1601;&#1578;%20&#1583;&#1585;%20&#1580;&#1604;&#1587;&#1575;&#1578;%20&#1575;&#1608;&#1604;&#1740;&#1575;.pptx" TargetMode="External"/><Relationship Id="rId15" Type="http://schemas.openxmlformats.org/officeDocument/2006/relationships/hyperlink" Target="&#1711;&#1586;&#1575;&#1585;&#1588;&#1607;&#1575;\951104%20&#1711;&#1586;&#1575;&#1585;&#1588;%20&#1705;&#1575;&#1585;%20&#1583;&#1585;%20&#1605;&#1583;&#1585;&#1587;&#1607;.docx" TargetMode="External"/><Relationship Id="rId23" Type="http://schemas.openxmlformats.org/officeDocument/2006/relationships/vmlDrawing" Target="../drawings/vmlDrawing2.vml"/><Relationship Id="rId10" Type="http://schemas.openxmlformats.org/officeDocument/2006/relationships/hyperlink" Target="&#1711;&#1586;&#1575;&#1585;&#1588;&#1607;&#1575;\951112%20&#1591;&#1585;&#1581;%20&#1575;&#1605;&#1608;&#1585;%20&#1582;&#1740;&#1585;&#1740;&#1607;%20-%20&#1580;&#1607;&#1575;&#1583;&#1740;%20&#1605;&#1583;&#1585;&#1587;&#1607;%20&#1605;&#1578;&#1608;&#1587;&#1591;&#1607;%20&#1605;&#1607;&#1585;%20&#1607;&#1588;&#1578;&#1605;.docx" TargetMode="External"/><Relationship Id="rId19" Type="http://schemas.openxmlformats.org/officeDocument/2006/relationships/hyperlink" Target="&#1711;&#1586;&#1575;&#1585;&#1588;&#1607;&#1575;\951029_&#1580;&#1604;&#1587;&#1607;%20&#1593;&#1605;&#1608;&#1605;&#1740;%20&#1575;&#1608;&#1604;&#1740;&#1575;&#1740;%20&#1607;&#1588;&#1578;&#1605;%20&#1608;&#1606;&#1607;&#1605;.docx" TargetMode="External"/><Relationship Id="rId4" Type="http://schemas.openxmlformats.org/officeDocument/2006/relationships/hyperlink" Target="&#1711;&#1586;&#1575;&#1585;&#1588;&#1607;&#1575;\950707_&#1605;&#1580;&#1605;&#1593;%20&#1593;&#1605;&#1608;&#1605;&#1740;%20&#1575;&#1608;&#1604;&#1740;&#1575;&#1740;%20&#1605;&#1578;&#1608;&#1587;&#1591;&#1607;%20&#1582;&#1604;&#1575;&#1589;&#1607;.docx" TargetMode="External"/><Relationship Id="rId9" Type="http://schemas.openxmlformats.org/officeDocument/2006/relationships/hyperlink" Target="&#1711;&#1586;&#1575;&#1585;&#1588;&#1607;&#1575;\951112_&#1583;&#1607;&#1607;%20&#1601;&#1580;&#1585;.docx" TargetMode="External"/><Relationship Id="rId14" Type="http://schemas.openxmlformats.org/officeDocument/2006/relationships/hyperlink" Target="&#1711;&#1586;&#1575;&#1585;&#1588;&#1607;&#1575;\951104%20&#1711;&#1586;&#1575;&#1585;&#1588;%20&#1575;&#1585;&#1583;&#1608;&#1740;%20&#1593;&#1604;&#1605;&#1740;%20&#1583;&#1740;%20&#1662;&#1740;&#1588;.docx" TargetMode="External"/><Relationship Id="rId22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B1:O194"/>
  <sheetViews>
    <sheetView rightToLeft="1" topLeftCell="B1" zoomScale="70" zoomScaleNormal="70" workbookViewId="0">
      <pane xSplit="3" ySplit="3" topLeftCell="E4" activePane="bottomRight" state="frozen"/>
      <selection activeCell="B1" sqref="B1"/>
      <selection pane="topRight" activeCell="E1" sqref="E1"/>
      <selection pane="bottomLeft" activeCell="B8" sqref="B8"/>
      <selection pane="bottomRight" activeCell="D184" sqref="D184"/>
    </sheetView>
  </sheetViews>
  <sheetFormatPr defaultColWidth="9.140625" defaultRowHeight="15" x14ac:dyDescent="0.25"/>
  <cols>
    <col min="1" max="1" width="3.42578125" style="5" customWidth="1"/>
    <col min="2" max="2" width="4.140625" style="5" customWidth="1"/>
    <col min="3" max="3" width="4.5703125" style="5" customWidth="1"/>
    <col min="4" max="4" width="69" style="5" customWidth="1"/>
    <col min="5" max="5" width="11.85546875" style="5" customWidth="1"/>
    <col min="6" max="6" width="7.5703125" style="5" customWidth="1"/>
    <col min="7" max="7" width="7.5703125" style="5" hidden="1" customWidth="1"/>
    <col min="8" max="9" width="7.5703125" style="5" customWidth="1"/>
    <col min="10" max="12" width="13.140625" style="5" hidden="1" customWidth="1"/>
    <col min="13" max="13" width="7.7109375" style="5" customWidth="1"/>
    <col min="14" max="14" width="7.28515625" style="5" customWidth="1"/>
    <col min="15" max="16384" width="9.140625" style="5"/>
  </cols>
  <sheetData>
    <row r="1" spans="2:15" ht="15.75" thickBot="1" x14ac:dyDescent="0.3"/>
    <row r="2" spans="2:15" ht="40.5" customHeight="1" thickBot="1" x14ac:dyDescent="0.3">
      <c r="C2" s="65"/>
      <c r="D2" s="66" t="s">
        <v>26</v>
      </c>
      <c r="E2" s="66"/>
      <c r="F2" s="449" t="s">
        <v>20</v>
      </c>
      <c r="G2" s="449"/>
      <c r="H2" s="449"/>
      <c r="I2" s="449"/>
      <c r="J2" s="66"/>
      <c r="K2" s="66"/>
      <c r="L2" s="66"/>
      <c r="M2" s="66"/>
      <c r="N2" s="14"/>
    </row>
    <row r="3" spans="2:15" ht="70.5" customHeight="1" thickBot="1" x14ac:dyDescent="0.3">
      <c r="B3" s="13"/>
      <c r="C3" s="450" t="s">
        <v>27</v>
      </c>
      <c r="D3" s="451"/>
      <c r="E3" s="81" t="s">
        <v>31</v>
      </c>
      <c r="F3" s="87" t="s">
        <v>28</v>
      </c>
      <c r="G3" s="88"/>
      <c r="H3" s="88" t="s">
        <v>29</v>
      </c>
      <c r="I3" s="89" t="s">
        <v>30</v>
      </c>
      <c r="J3" s="61" t="s">
        <v>5</v>
      </c>
      <c r="K3" s="8" t="s">
        <v>7</v>
      </c>
      <c r="L3" s="9" t="s">
        <v>6</v>
      </c>
      <c r="M3" s="81" t="s">
        <v>32</v>
      </c>
      <c r="N3" s="64" t="s">
        <v>33</v>
      </c>
    </row>
    <row r="4" spans="2:15" ht="29.45" customHeight="1" x14ac:dyDescent="0.55000000000000004">
      <c r="B4" s="15"/>
      <c r="C4" s="58">
        <v>1</v>
      </c>
      <c r="D4" s="53" t="s">
        <v>86</v>
      </c>
      <c r="E4" s="83"/>
      <c r="F4" s="71">
        <v>1</v>
      </c>
      <c r="G4" s="90">
        <f>IF(F4=2,I4,0)</f>
        <v>0</v>
      </c>
      <c r="H4" s="90">
        <v>1</v>
      </c>
      <c r="I4" s="72"/>
      <c r="J4" s="62">
        <f>IF(F4=2,#REF!,0)</f>
        <v>0</v>
      </c>
      <c r="K4" s="6">
        <f>IF(F4=1,0,#REF!)</f>
        <v>0</v>
      </c>
      <c r="L4" s="10">
        <f>IF(F4=2,I4*#REF!,0)</f>
        <v>0</v>
      </c>
      <c r="M4" s="30"/>
      <c r="N4" s="12"/>
      <c r="O4" s="5" t="e">
        <f>#REF!</f>
        <v>#REF!</v>
      </c>
    </row>
    <row r="5" spans="2:15" ht="29.45" customHeight="1" x14ac:dyDescent="0.55000000000000004">
      <c r="B5" s="15"/>
      <c r="C5" s="59">
        <v>2</v>
      </c>
      <c r="D5" s="60" t="s">
        <v>87</v>
      </c>
      <c r="E5" s="83"/>
      <c r="F5" s="71">
        <v>1</v>
      </c>
      <c r="G5" s="90"/>
      <c r="H5" s="90">
        <v>1</v>
      </c>
      <c r="I5" s="72"/>
      <c r="J5" s="62"/>
      <c r="K5" s="6"/>
      <c r="L5" s="10"/>
      <c r="M5" s="30"/>
      <c r="N5" s="12"/>
    </row>
    <row r="6" spans="2:15" ht="29.45" customHeight="1" x14ac:dyDescent="0.55000000000000004">
      <c r="B6" s="15"/>
      <c r="C6" s="59">
        <v>3</v>
      </c>
      <c r="D6" s="60" t="s">
        <v>88</v>
      </c>
      <c r="E6" s="83"/>
      <c r="F6" s="71">
        <v>1</v>
      </c>
      <c r="G6" s="90"/>
      <c r="H6" s="90">
        <v>1</v>
      </c>
      <c r="I6" s="72"/>
      <c r="J6" s="62"/>
      <c r="K6" s="6"/>
      <c r="L6" s="10"/>
      <c r="M6" s="30"/>
      <c r="N6" s="12"/>
    </row>
    <row r="7" spans="2:15" ht="29.45" customHeight="1" x14ac:dyDescent="0.55000000000000004">
      <c r="B7" s="15"/>
      <c r="C7" s="59">
        <v>4</v>
      </c>
      <c r="D7" s="60" t="s">
        <v>89</v>
      </c>
      <c r="E7" s="83"/>
      <c r="F7" s="71">
        <v>1</v>
      </c>
      <c r="G7" s="90"/>
      <c r="H7" s="90">
        <v>1</v>
      </c>
      <c r="I7" s="72"/>
      <c r="J7" s="62"/>
      <c r="K7" s="6"/>
      <c r="L7" s="10"/>
      <c r="M7" s="30"/>
      <c r="N7" s="12"/>
    </row>
    <row r="8" spans="2:15" ht="29.45" customHeight="1" x14ac:dyDescent="0.55000000000000004">
      <c r="B8" s="15"/>
      <c r="C8" s="59">
        <v>5</v>
      </c>
      <c r="D8" s="60" t="s">
        <v>90</v>
      </c>
      <c r="E8" s="83"/>
      <c r="F8" s="71">
        <v>1</v>
      </c>
      <c r="G8" s="90"/>
      <c r="H8" s="90">
        <v>1</v>
      </c>
      <c r="I8" s="72"/>
      <c r="J8" s="62"/>
      <c r="K8" s="6"/>
      <c r="L8" s="10"/>
      <c r="M8" s="30"/>
      <c r="N8" s="12"/>
    </row>
    <row r="9" spans="2:15" ht="29.45" customHeight="1" x14ac:dyDescent="0.55000000000000004">
      <c r="B9" s="15"/>
      <c r="C9" s="59">
        <v>6</v>
      </c>
      <c r="D9" s="60" t="s">
        <v>91</v>
      </c>
      <c r="E9" s="83"/>
      <c r="F9" s="71">
        <v>1</v>
      </c>
      <c r="G9" s="90"/>
      <c r="H9" s="90">
        <v>1</v>
      </c>
      <c r="I9" s="72"/>
      <c r="J9" s="62"/>
      <c r="K9" s="6"/>
      <c r="L9" s="10"/>
      <c r="M9" s="30"/>
      <c r="N9" s="12"/>
    </row>
    <row r="10" spans="2:15" ht="29.45" customHeight="1" x14ac:dyDescent="0.55000000000000004">
      <c r="B10" s="15"/>
      <c r="C10" s="59">
        <v>7</v>
      </c>
      <c r="D10" s="60" t="s">
        <v>92</v>
      </c>
      <c r="E10" s="83"/>
      <c r="F10" s="71">
        <v>1</v>
      </c>
      <c r="G10" s="90"/>
      <c r="H10" s="90">
        <v>1</v>
      </c>
      <c r="I10" s="72"/>
      <c r="J10" s="62"/>
      <c r="K10" s="6"/>
      <c r="L10" s="10"/>
      <c r="M10" s="30"/>
      <c r="N10" s="12"/>
    </row>
    <row r="11" spans="2:15" ht="29.45" customHeight="1" x14ac:dyDescent="0.55000000000000004">
      <c r="B11" s="15"/>
      <c r="C11" s="59">
        <v>8</v>
      </c>
      <c r="D11" s="60" t="s">
        <v>93</v>
      </c>
      <c r="E11" s="83"/>
      <c r="F11" s="71">
        <v>1</v>
      </c>
      <c r="G11" s="90"/>
      <c r="H11" s="90">
        <v>1</v>
      </c>
      <c r="I11" s="72"/>
      <c r="J11" s="62"/>
      <c r="K11" s="6"/>
      <c r="L11" s="10"/>
      <c r="M11" s="30"/>
      <c r="N11" s="12"/>
    </row>
    <row r="12" spans="2:15" ht="29.45" customHeight="1" x14ac:dyDescent="0.55000000000000004">
      <c r="B12" s="15"/>
      <c r="C12" s="59">
        <v>9</v>
      </c>
      <c r="D12" s="60" t="s">
        <v>94</v>
      </c>
      <c r="E12" s="83"/>
      <c r="F12" s="71">
        <v>1</v>
      </c>
      <c r="G12" s="90"/>
      <c r="H12" s="90">
        <v>1</v>
      </c>
      <c r="I12" s="72"/>
      <c r="J12" s="62"/>
      <c r="K12" s="6"/>
      <c r="L12" s="10"/>
      <c r="M12" s="30"/>
      <c r="N12" s="12"/>
    </row>
    <row r="13" spans="2:15" ht="29.45" customHeight="1" x14ac:dyDescent="0.55000000000000004">
      <c r="B13" s="15"/>
      <c r="C13" s="59">
        <v>10</v>
      </c>
      <c r="D13" s="60" t="s">
        <v>95</v>
      </c>
      <c r="E13" s="83"/>
      <c r="F13" s="71">
        <v>1</v>
      </c>
      <c r="G13" s="90"/>
      <c r="H13" s="90">
        <v>1</v>
      </c>
      <c r="I13" s="72"/>
      <c r="J13" s="62"/>
      <c r="K13" s="6"/>
      <c r="L13" s="10"/>
      <c r="M13" s="30"/>
      <c r="N13" s="12"/>
    </row>
    <row r="14" spans="2:15" ht="29.45" customHeight="1" x14ac:dyDescent="0.55000000000000004">
      <c r="B14" s="15"/>
      <c r="C14" s="59">
        <v>11</v>
      </c>
      <c r="D14" s="60" t="s">
        <v>96</v>
      </c>
      <c r="E14" s="83"/>
      <c r="F14" s="71">
        <v>1</v>
      </c>
      <c r="G14" s="90"/>
      <c r="H14" s="90">
        <v>1</v>
      </c>
      <c r="I14" s="72"/>
      <c r="J14" s="62"/>
      <c r="K14" s="6"/>
      <c r="L14" s="10"/>
      <c r="M14" s="30"/>
      <c r="N14" s="12"/>
    </row>
    <row r="15" spans="2:15" ht="29.45" customHeight="1" x14ac:dyDescent="0.55000000000000004">
      <c r="B15" s="15"/>
      <c r="C15" s="59">
        <v>12</v>
      </c>
      <c r="D15" s="60" t="s">
        <v>97</v>
      </c>
      <c r="E15" s="83"/>
      <c r="F15" s="71">
        <v>1</v>
      </c>
      <c r="G15" s="90"/>
      <c r="H15" s="90">
        <v>1</v>
      </c>
      <c r="I15" s="72"/>
      <c r="J15" s="62"/>
      <c r="K15" s="6"/>
      <c r="L15" s="10"/>
      <c r="M15" s="30"/>
      <c r="N15" s="12"/>
    </row>
    <row r="16" spans="2:15" ht="29.45" customHeight="1" x14ac:dyDescent="0.55000000000000004">
      <c r="B16" s="15"/>
      <c r="C16" s="59">
        <v>13</v>
      </c>
      <c r="D16" s="60" t="s">
        <v>98</v>
      </c>
      <c r="E16" s="83"/>
      <c r="F16" s="71">
        <v>1</v>
      </c>
      <c r="G16" s="90"/>
      <c r="H16" s="90">
        <v>1</v>
      </c>
      <c r="I16" s="72"/>
      <c r="J16" s="62"/>
      <c r="K16" s="6"/>
      <c r="L16" s="10"/>
      <c r="M16" s="30"/>
      <c r="N16" s="12"/>
    </row>
    <row r="17" spans="2:14" ht="29.45" customHeight="1" x14ac:dyDescent="0.55000000000000004">
      <c r="B17" s="15"/>
      <c r="C17" s="59">
        <v>14</v>
      </c>
      <c r="D17" s="60" t="s">
        <v>99</v>
      </c>
      <c r="E17" s="83"/>
      <c r="F17" s="71">
        <v>1</v>
      </c>
      <c r="G17" s="90"/>
      <c r="H17" s="90">
        <v>1</v>
      </c>
      <c r="I17" s="72"/>
      <c r="J17" s="62"/>
      <c r="K17" s="6"/>
      <c r="L17" s="10"/>
      <c r="M17" s="30"/>
      <c r="N17" s="12"/>
    </row>
    <row r="18" spans="2:14" ht="29.45" customHeight="1" x14ac:dyDescent="0.55000000000000004">
      <c r="B18" s="15"/>
      <c r="C18" s="59">
        <v>15</v>
      </c>
      <c r="D18" s="60" t="s">
        <v>171</v>
      </c>
      <c r="E18" s="83"/>
      <c r="F18" s="71">
        <v>1</v>
      </c>
      <c r="G18" s="90"/>
      <c r="H18" s="90">
        <v>3</v>
      </c>
      <c r="I18" s="72"/>
      <c r="J18" s="62"/>
      <c r="K18" s="6"/>
      <c r="L18" s="10"/>
      <c r="M18" s="30"/>
      <c r="N18" s="12"/>
    </row>
    <row r="19" spans="2:14" ht="29.45" customHeight="1" x14ac:dyDescent="0.55000000000000004">
      <c r="B19" s="15"/>
      <c r="C19" s="59">
        <v>16</v>
      </c>
      <c r="D19" s="60" t="s">
        <v>172</v>
      </c>
      <c r="E19" s="83"/>
      <c r="F19" s="71">
        <v>1</v>
      </c>
      <c r="G19" s="90"/>
      <c r="H19" s="90">
        <v>3</v>
      </c>
      <c r="I19" s="72"/>
      <c r="J19" s="62"/>
      <c r="K19" s="6"/>
      <c r="L19" s="10"/>
      <c r="M19" s="30"/>
      <c r="N19" s="12"/>
    </row>
    <row r="20" spans="2:14" ht="29.45" customHeight="1" x14ac:dyDescent="0.55000000000000004">
      <c r="B20" s="15"/>
      <c r="C20" s="59">
        <v>17</v>
      </c>
      <c r="D20" s="60" t="s">
        <v>173</v>
      </c>
      <c r="E20" s="83"/>
      <c r="F20" s="71">
        <v>1</v>
      </c>
      <c r="G20" s="90"/>
      <c r="H20" s="90">
        <v>3</v>
      </c>
      <c r="I20" s="72"/>
      <c r="J20" s="62"/>
      <c r="K20" s="6"/>
      <c r="L20" s="10"/>
      <c r="M20" s="30"/>
      <c r="N20" s="12"/>
    </row>
    <row r="21" spans="2:14" ht="29.45" customHeight="1" x14ac:dyDescent="0.55000000000000004">
      <c r="B21" s="15"/>
      <c r="C21" s="59">
        <v>18</v>
      </c>
      <c r="D21" s="60" t="s">
        <v>174</v>
      </c>
      <c r="E21" s="83"/>
      <c r="F21" s="71">
        <v>1</v>
      </c>
      <c r="G21" s="90"/>
      <c r="H21" s="90">
        <v>3</v>
      </c>
      <c r="I21" s="72"/>
      <c r="J21" s="62"/>
      <c r="K21" s="6"/>
      <c r="L21" s="10"/>
      <c r="M21" s="30"/>
      <c r="N21" s="12"/>
    </row>
    <row r="22" spans="2:14" ht="29.45" customHeight="1" x14ac:dyDescent="0.55000000000000004">
      <c r="B22" s="15"/>
      <c r="C22" s="59">
        <v>19</v>
      </c>
      <c r="D22" s="60" t="s">
        <v>182</v>
      </c>
      <c r="E22" s="83"/>
      <c r="F22" s="71">
        <v>1</v>
      </c>
      <c r="G22" s="90"/>
      <c r="H22" s="90">
        <v>3</v>
      </c>
      <c r="I22" s="72"/>
      <c r="J22" s="62"/>
      <c r="K22" s="6"/>
      <c r="L22" s="10"/>
      <c r="M22" s="30"/>
      <c r="N22" s="12"/>
    </row>
    <row r="23" spans="2:14" ht="29.45" customHeight="1" x14ac:dyDescent="0.55000000000000004">
      <c r="B23" s="15"/>
      <c r="C23" s="59">
        <v>20</v>
      </c>
      <c r="D23" s="60" t="s">
        <v>183</v>
      </c>
      <c r="E23" s="83"/>
      <c r="F23" s="71">
        <v>1</v>
      </c>
      <c r="G23" s="90"/>
      <c r="H23" s="90">
        <v>3</v>
      </c>
      <c r="I23" s="72"/>
      <c r="J23" s="62"/>
      <c r="K23" s="6"/>
      <c r="L23" s="10"/>
      <c r="M23" s="30"/>
      <c r="N23" s="12"/>
    </row>
    <row r="24" spans="2:14" ht="29.45" customHeight="1" x14ac:dyDescent="0.55000000000000004">
      <c r="B24" s="15"/>
      <c r="C24" s="59">
        <v>21</v>
      </c>
      <c r="D24" s="60" t="s">
        <v>184</v>
      </c>
      <c r="E24" s="83"/>
      <c r="F24" s="71">
        <v>1</v>
      </c>
      <c r="G24" s="90"/>
      <c r="H24" s="90">
        <v>3</v>
      </c>
      <c r="I24" s="72"/>
      <c r="J24" s="62"/>
      <c r="K24" s="6"/>
      <c r="L24" s="10"/>
      <c r="M24" s="30"/>
      <c r="N24" s="12"/>
    </row>
    <row r="25" spans="2:14" ht="29.45" customHeight="1" x14ac:dyDescent="0.55000000000000004">
      <c r="B25" s="15"/>
      <c r="C25" s="59">
        <v>22</v>
      </c>
      <c r="D25" s="60" t="s">
        <v>185</v>
      </c>
      <c r="E25" s="83"/>
      <c r="F25" s="71">
        <v>1</v>
      </c>
      <c r="G25" s="90"/>
      <c r="H25" s="90">
        <v>3</v>
      </c>
      <c r="I25" s="72"/>
      <c r="J25" s="62"/>
      <c r="K25" s="6"/>
      <c r="L25" s="10"/>
      <c r="M25" s="30"/>
      <c r="N25" s="12"/>
    </row>
    <row r="26" spans="2:14" ht="29.45" customHeight="1" x14ac:dyDescent="0.55000000000000004">
      <c r="B26" s="15"/>
      <c r="C26" s="59">
        <v>23</v>
      </c>
      <c r="D26" s="60" t="s">
        <v>186</v>
      </c>
      <c r="E26" s="83"/>
      <c r="F26" s="71">
        <v>1</v>
      </c>
      <c r="G26" s="90"/>
      <c r="H26" s="90">
        <v>3</v>
      </c>
      <c r="I26" s="72"/>
      <c r="J26" s="62"/>
      <c r="K26" s="6"/>
      <c r="L26" s="10"/>
      <c r="M26" s="30"/>
      <c r="N26" s="12"/>
    </row>
    <row r="27" spans="2:14" ht="29.45" customHeight="1" x14ac:dyDescent="0.55000000000000004">
      <c r="B27" s="15"/>
      <c r="C27" s="59">
        <v>24</v>
      </c>
      <c r="D27" s="60" t="s">
        <v>187</v>
      </c>
      <c r="E27" s="83"/>
      <c r="F27" s="71">
        <v>1</v>
      </c>
      <c r="G27" s="90"/>
      <c r="H27" s="90">
        <v>3</v>
      </c>
      <c r="I27" s="72"/>
      <c r="J27" s="62"/>
      <c r="K27" s="6"/>
      <c r="L27" s="10"/>
      <c r="M27" s="30"/>
      <c r="N27" s="12"/>
    </row>
    <row r="28" spans="2:14" ht="29.45" customHeight="1" x14ac:dyDescent="0.55000000000000004">
      <c r="B28" s="15"/>
      <c r="C28" s="59">
        <v>25</v>
      </c>
      <c r="D28" s="60" t="s">
        <v>188</v>
      </c>
      <c r="E28" s="83"/>
      <c r="F28" s="71">
        <v>1</v>
      </c>
      <c r="G28" s="90"/>
      <c r="H28" s="90">
        <v>3</v>
      </c>
      <c r="I28" s="72"/>
      <c r="J28" s="62"/>
      <c r="K28" s="6"/>
      <c r="L28" s="10"/>
      <c r="M28" s="30"/>
      <c r="N28" s="12"/>
    </row>
    <row r="29" spans="2:14" ht="29.45" customHeight="1" x14ac:dyDescent="0.55000000000000004">
      <c r="B29" s="15"/>
      <c r="C29" s="59">
        <v>26</v>
      </c>
      <c r="D29" s="60" t="s">
        <v>208</v>
      </c>
      <c r="E29" s="83"/>
      <c r="F29" s="71">
        <v>1</v>
      </c>
      <c r="G29" s="90"/>
      <c r="H29" s="90">
        <v>3</v>
      </c>
      <c r="I29" s="72"/>
      <c r="J29" s="62"/>
      <c r="K29" s="6"/>
      <c r="L29" s="10"/>
      <c r="M29" s="30"/>
      <c r="N29" s="12"/>
    </row>
    <row r="30" spans="2:14" ht="29.45" customHeight="1" x14ac:dyDescent="0.55000000000000004">
      <c r="B30" s="15"/>
      <c r="C30" s="59">
        <v>27</v>
      </c>
      <c r="D30" s="60" t="s">
        <v>209</v>
      </c>
      <c r="E30" s="83"/>
      <c r="F30" s="71">
        <v>1</v>
      </c>
      <c r="G30" s="90"/>
      <c r="H30" s="90">
        <v>3</v>
      </c>
      <c r="I30" s="72"/>
      <c r="J30" s="62"/>
      <c r="K30" s="6"/>
      <c r="L30" s="10"/>
      <c r="M30" s="30"/>
      <c r="N30" s="12"/>
    </row>
    <row r="31" spans="2:14" ht="29.45" customHeight="1" x14ac:dyDescent="0.55000000000000004">
      <c r="B31" s="15"/>
      <c r="C31" s="59">
        <v>28</v>
      </c>
      <c r="D31" s="60" t="s">
        <v>210</v>
      </c>
      <c r="E31" s="83"/>
      <c r="F31" s="71">
        <v>1</v>
      </c>
      <c r="G31" s="90"/>
      <c r="H31" s="90">
        <v>3</v>
      </c>
      <c r="I31" s="72"/>
      <c r="J31" s="62"/>
      <c r="K31" s="6"/>
      <c r="L31" s="10"/>
      <c r="M31" s="30"/>
      <c r="N31" s="12"/>
    </row>
    <row r="32" spans="2:14" ht="29.45" customHeight="1" x14ac:dyDescent="0.55000000000000004">
      <c r="B32" s="15"/>
      <c r="C32" s="59">
        <v>29</v>
      </c>
      <c r="D32" s="60" t="s">
        <v>211</v>
      </c>
      <c r="E32" s="83"/>
      <c r="F32" s="71">
        <v>1</v>
      </c>
      <c r="G32" s="90"/>
      <c r="H32" s="90">
        <v>3</v>
      </c>
      <c r="I32" s="72"/>
      <c r="J32" s="62"/>
      <c r="K32" s="6"/>
      <c r="L32" s="10"/>
      <c r="M32" s="30"/>
      <c r="N32" s="12"/>
    </row>
    <row r="33" spans="2:14" ht="29.45" customHeight="1" x14ac:dyDescent="0.55000000000000004">
      <c r="B33" s="15"/>
      <c r="C33" s="59">
        <v>30</v>
      </c>
      <c r="D33" s="60" t="s">
        <v>212</v>
      </c>
      <c r="E33" s="83"/>
      <c r="F33" s="71">
        <v>1</v>
      </c>
      <c r="G33" s="90"/>
      <c r="H33" s="90">
        <v>3</v>
      </c>
      <c r="I33" s="72"/>
      <c r="J33" s="62"/>
      <c r="K33" s="6"/>
      <c r="L33" s="10"/>
      <c r="M33" s="30"/>
      <c r="N33" s="12"/>
    </row>
    <row r="34" spans="2:14" ht="29.45" customHeight="1" x14ac:dyDescent="0.55000000000000004">
      <c r="B34" s="15"/>
      <c r="C34" s="59">
        <v>31</v>
      </c>
      <c r="D34" s="60" t="s">
        <v>213</v>
      </c>
      <c r="E34" s="83"/>
      <c r="F34" s="71">
        <v>1</v>
      </c>
      <c r="G34" s="90"/>
      <c r="H34" s="90">
        <v>3</v>
      </c>
      <c r="I34" s="72"/>
      <c r="J34" s="62"/>
      <c r="K34" s="6"/>
      <c r="L34" s="10"/>
      <c r="M34" s="30"/>
      <c r="N34" s="12"/>
    </row>
    <row r="35" spans="2:14" ht="29.45" customHeight="1" x14ac:dyDescent="0.55000000000000004">
      <c r="B35" s="15"/>
      <c r="C35" s="59">
        <v>32</v>
      </c>
      <c r="D35" s="60" t="s">
        <v>214</v>
      </c>
      <c r="E35" s="83"/>
      <c r="F35" s="71">
        <v>1</v>
      </c>
      <c r="G35" s="90"/>
      <c r="H35" s="90">
        <v>3</v>
      </c>
      <c r="I35" s="72"/>
      <c r="J35" s="62"/>
      <c r="K35" s="6"/>
      <c r="L35" s="10"/>
      <c r="M35" s="30"/>
      <c r="N35" s="12"/>
    </row>
    <row r="36" spans="2:14" ht="29.45" customHeight="1" x14ac:dyDescent="0.55000000000000004">
      <c r="B36" s="15"/>
      <c r="C36" s="59">
        <v>33</v>
      </c>
      <c r="D36" s="60" t="s">
        <v>215</v>
      </c>
      <c r="E36" s="83"/>
      <c r="F36" s="71">
        <v>1</v>
      </c>
      <c r="G36" s="90"/>
      <c r="H36" s="90">
        <v>3</v>
      </c>
      <c r="I36" s="72"/>
      <c r="J36" s="62"/>
      <c r="K36" s="6"/>
      <c r="L36" s="10"/>
      <c r="M36" s="30"/>
      <c r="N36" s="12"/>
    </row>
    <row r="37" spans="2:14" ht="29.45" customHeight="1" x14ac:dyDescent="0.55000000000000004">
      <c r="B37" s="15"/>
      <c r="C37" s="59">
        <v>34</v>
      </c>
      <c r="D37" s="60" t="s">
        <v>216</v>
      </c>
      <c r="E37" s="83"/>
      <c r="F37" s="71">
        <v>1</v>
      </c>
      <c r="G37" s="90"/>
      <c r="H37" s="90">
        <v>3</v>
      </c>
      <c r="I37" s="72"/>
      <c r="J37" s="62"/>
      <c r="K37" s="6"/>
      <c r="L37" s="10"/>
      <c r="M37" s="30"/>
      <c r="N37" s="12"/>
    </row>
    <row r="38" spans="2:14" ht="29.45" customHeight="1" x14ac:dyDescent="0.55000000000000004">
      <c r="B38" s="15"/>
      <c r="C38" s="59">
        <v>35</v>
      </c>
      <c r="D38" s="60" t="s">
        <v>217</v>
      </c>
      <c r="E38" s="83"/>
      <c r="F38" s="71">
        <v>1</v>
      </c>
      <c r="G38" s="90"/>
      <c r="H38" s="90">
        <v>3</v>
      </c>
      <c r="I38" s="72"/>
      <c r="J38" s="62"/>
      <c r="K38" s="6"/>
      <c r="L38" s="10"/>
      <c r="M38" s="30"/>
      <c r="N38" s="12"/>
    </row>
    <row r="39" spans="2:14" ht="29.45" customHeight="1" x14ac:dyDescent="0.55000000000000004">
      <c r="B39" s="15"/>
      <c r="C39" s="59">
        <v>36</v>
      </c>
      <c r="D39" s="60" t="s">
        <v>218</v>
      </c>
      <c r="E39" s="83"/>
      <c r="F39" s="71">
        <v>1</v>
      </c>
      <c r="G39" s="90"/>
      <c r="H39" s="90">
        <v>3</v>
      </c>
      <c r="I39" s="72"/>
      <c r="J39" s="62"/>
      <c r="K39" s="6"/>
      <c r="L39" s="10"/>
      <c r="M39" s="30"/>
      <c r="N39" s="12"/>
    </row>
    <row r="40" spans="2:14" ht="29.45" customHeight="1" x14ac:dyDescent="0.55000000000000004">
      <c r="B40" s="15"/>
      <c r="C40" s="59">
        <v>37</v>
      </c>
      <c r="D40" s="60" t="s">
        <v>219</v>
      </c>
      <c r="E40" s="83"/>
      <c r="F40" s="71">
        <v>1</v>
      </c>
      <c r="G40" s="90"/>
      <c r="H40" s="90">
        <v>3</v>
      </c>
      <c r="I40" s="72"/>
      <c r="J40" s="62"/>
      <c r="K40" s="6"/>
      <c r="L40" s="10"/>
      <c r="M40" s="30"/>
      <c r="N40" s="12"/>
    </row>
    <row r="41" spans="2:14" ht="29.45" customHeight="1" x14ac:dyDescent="0.55000000000000004">
      <c r="B41" s="15"/>
      <c r="C41" s="59">
        <v>38</v>
      </c>
      <c r="D41" s="60" t="s">
        <v>220</v>
      </c>
      <c r="E41" s="83"/>
      <c r="F41" s="71">
        <v>1</v>
      </c>
      <c r="G41" s="90"/>
      <c r="H41" s="90">
        <v>3</v>
      </c>
      <c r="I41" s="72"/>
      <c r="J41" s="62"/>
      <c r="K41" s="6"/>
      <c r="L41" s="10"/>
      <c r="M41" s="30"/>
      <c r="N41" s="12"/>
    </row>
    <row r="42" spans="2:14" ht="29.45" customHeight="1" x14ac:dyDescent="0.55000000000000004">
      <c r="B42" s="15"/>
      <c r="C42" s="59">
        <v>39</v>
      </c>
      <c r="D42" s="60" t="s">
        <v>221</v>
      </c>
      <c r="E42" s="83"/>
      <c r="F42" s="71">
        <v>1</v>
      </c>
      <c r="G42" s="90"/>
      <c r="H42" s="90">
        <v>3</v>
      </c>
      <c r="I42" s="72"/>
      <c r="J42" s="62"/>
      <c r="K42" s="6"/>
      <c r="L42" s="10"/>
      <c r="M42" s="30"/>
      <c r="N42" s="12"/>
    </row>
    <row r="43" spans="2:14" ht="29.45" customHeight="1" x14ac:dyDescent="0.55000000000000004">
      <c r="B43" s="15"/>
      <c r="C43" s="59">
        <v>40</v>
      </c>
      <c r="D43" s="60" t="s">
        <v>222</v>
      </c>
      <c r="E43" s="83"/>
      <c r="F43" s="71">
        <v>1</v>
      </c>
      <c r="G43" s="90"/>
      <c r="H43" s="90">
        <v>3</v>
      </c>
      <c r="I43" s="72"/>
      <c r="J43" s="62"/>
      <c r="K43" s="6"/>
      <c r="L43" s="10"/>
      <c r="M43" s="30"/>
      <c r="N43" s="12"/>
    </row>
    <row r="44" spans="2:14" ht="29.45" customHeight="1" x14ac:dyDescent="0.55000000000000004">
      <c r="B44" s="15"/>
      <c r="C44" s="59">
        <v>41</v>
      </c>
      <c r="D44" s="60" t="s">
        <v>223</v>
      </c>
      <c r="E44" s="83"/>
      <c r="F44" s="71">
        <v>1</v>
      </c>
      <c r="G44" s="90"/>
      <c r="H44" s="90">
        <v>3</v>
      </c>
      <c r="I44" s="72"/>
      <c r="J44" s="62"/>
      <c r="K44" s="6"/>
      <c r="L44" s="10"/>
      <c r="M44" s="30"/>
      <c r="N44" s="12"/>
    </row>
    <row r="45" spans="2:14" ht="29.45" customHeight="1" x14ac:dyDescent="0.55000000000000004">
      <c r="B45" s="15"/>
      <c r="C45" s="59">
        <v>42</v>
      </c>
      <c r="D45" s="60" t="s">
        <v>224</v>
      </c>
      <c r="E45" s="83"/>
      <c r="F45" s="71">
        <v>1</v>
      </c>
      <c r="G45" s="90"/>
      <c r="H45" s="90">
        <v>3</v>
      </c>
      <c r="I45" s="72"/>
      <c r="J45" s="62"/>
      <c r="K45" s="6"/>
      <c r="L45" s="10"/>
      <c r="M45" s="30"/>
      <c r="N45" s="12"/>
    </row>
    <row r="46" spans="2:14" ht="29.45" customHeight="1" x14ac:dyDescent="0.55000000000000004">
      <c r="B46" s="15"/>
      <c r="C46" s="59">
        <v>43</v>
      </c>
      <c r="D46" s="60" t="s">
        <v>225</v>
      </c>
      <c r="E46" s="83"/>
      <c r="F46" s="71">
        <v>1</v>
      </c>
      <c r="G46" s="90"/>
      <c r="H46" s="90">
        <v>3</v>
      </c>
      <c r="I46" s="72"/>
      <c r="J46" s="62"/>
      <c r="K46" s="6"/>
      <c r="L46" s="10"/>
      <c r="M46" s="30"/>
      <c r="N46" s="12"/>
    </row>
    <row r="47" spans="2:14" ht="29.45" customHeight="1" x14ac:dyDescent="0.55000000000000004">
      <c r="B47" s="15"/>
      <c r="C47" s="59">
        <v>44</v>
      </c>
      <c r="D47" s="60" t="s">
        <v>100</v>
      </c>
      <c r="E47" s="83"/>
      <c r="F47" s="71">
        <v>2</v>
      </c>
      <c r="G47" s="90"/>
      <c r="H47" s="90">
        <v>1</v>
      </c>
      <c r="I47" s="72"/>
      <c r="J47" s="62"/>
      <c r="K47" s="6"/>
      <c r="L47" s="10"/>
      <c r="M47" s="30"/>
      <c r="N47" s="12"/>
    </row>
    <row r="48" spans="2:14" ht="29.45" customHeight="1" x14ac:dyDescent="0.55000000000000004">
      <c r="B48" s="15"/>
      <c r="C48" s="59">
        <v>45</v>
      </c>
      <c r="D48" s="60" t="s">
        <v>101</v>
      </c>
      <c r="E48" s="83"/>
      <c r="F48" s="71">
        <v>2</v>
      </c>
      <c r="G48" s="90"/>
      <c r="H48" s="90">
        <v>1</v>
      </c>
      <c r="I48" s="72"/>
      <c r="J48" s="62"/>
      <c r="K48" s="6"/>
      <c r="L48" s="10"/>
      <c r="M48" s="30"/>
      <c r="N48" s="12"/>
    </row>
    <row r="49" spans="2:14" ht="29.45" customHeight="1" x14ac:dyDescent="0.55000000000000004">
      <c r="B49" s="15"/>
      <c r="C49" s="59">
        <v>46</v>
      </c>
      <c r="D49" s="60" t="s">
        <v>102</v>
      </c>
      <c r="E49" s="83"/>
      <c r="F49" s="71">
        <v>2</v>
      </c>
      <c r="G49" s="90"/>
      <c r="H49" s="90">
        <v>1</v>
      </c>
      <c r="I49" s="72"/>
      <c r="J49" s="62"/>
      <c r="K49" s="6"/>
      <c r="L49" s="10"/>
      <c r="M49" s="30"/>
      <c r="N49" s="12"/>
    </row>
    <row r="50" spans="2:14" ht="29.45" customHeight="1" x14ac:dyDescent="0.55000000000000004">
      <c r="B50" s="15"/>
      <c r="C50" s="59">
        <v>47</v>
      </c>
      <c r="D50" s="60" t="s">
        <v>103</v>
      </c>
      <c r="E50" s="83"/>
      <c r="F50" s="71">
        <v>2</v>
      </c>
      <c r="G50" s="90"/>
      <c r="H50" s="90">
        <v>1</v>
      </c>
      <c r="I50" s="72"/>
      <c r="J50" s="62"/>
      <c r="K50" s="6"/>
      <c r="L50" s="10"/>
      <c r="M50" s="30"/>
      <c r="N50" s="12"/>
    </row>
    <row r="51" spans="2:14" ht="29.45" customHeight="1" x14ac:dyDescent="0.55000000000000004">
      <c r="B51" s="15"/>
      <c r="C51" s="59">
        <v>48</v>
      </c>
      <c r="D51" s="60" t="s">
        <v>104</v>
      </c>
      <c r="E51" s="83"/>
      <c r="F51" s="71">
        <v>2</v>
      </c>
      <c r="G51" s="90"/>
      <c r="H51" s="90">
        <v>1</v>
      </c>
      <c r="I51" s="72"/>
      <c r="J51" s="62"/>
      <c r="K51" s="6"/>
      <c r="L51" s="10"/>
      <c r="M51" s="30"/>
      <c r="N51" s="12"/>
    </row>
    <row r="52" spans="2:14" ht="29.45" customHeight="1" x14ac:dyDescent="0.55000000000000004">
      <c r="B52" s="15"/>
      <c r="C52" s="59">
        <v>49</v>
      </c>
      <c r="D52" s="60" t="s">
        <v>105</v>
      </c>
      <c r="E52" s="83"/>
      <c r="F52" s="71">
        <v>2</v>
      </c>
      <c r="G52" s="90"/>
      <c r="H52" s="90">
        <v>1</v>
      </c>
      <c r="I52" s="72"/>
      <c r="J52" s="62"/>
      <c r="K52" s="6"/>
      <c r="L52" s="10"/>
      <c r="M52" s="30"/>
      <c r="N52" s="12"/>
    </row>
    <row r="53" spans="2:14" ht="29.45" customHeight="1" x14ac:dyDescent="0.55000000000000004">
      <c r="B53" s="15"/>
      <c r="C53" s="59">
        <v>50</v>
      </c>
      <c r="D53" s="60" t="s">
        <v>106</v>
      </c>
      <c r="E53" s="83"/>
      <c r="F53" s="71">
        <v>2</v>
      </c>
      <c r="G53" s="90"/>
      <c r="H53" s="90">
        <v>1</v>
      </c>
      <c r="I53" s="72"/>
      <c r="J53" s="62"/>
      <c r="K53" s="6"/>
      <c r="L53" s="10"/>
      <c r="M53" s="30"/>
      <c r="N53" s="12"/>
    </row>
    <row r="54" spans="2:14" ht="29.45" customHeight="1" x14ac:dyDescent="0.55000000000000004">
      <c r="B54" s="15"/>
      <c r="C54" s="59">
        <v>51</v>
      </c>
      <c r="D54" s="60" t="s">
        <v>107</v>
      </c>
      <c r="E54" s="83"/>
      <c r="F54" s="71">
        <v>2</v>
      </c>
      <c r="G54" s="90"/>
      <c r="H54" s="90">
        <v>1</v>
      </c>
      <c r="I54" s="72"/>
      <c r="J54" s="62"/>
      <c r="K54" s="6"/>
      <c r="L54" s="10"/>
      <c r="M54" s="30"/>
      <c r="N54" s="12"/>
    </row>
    <row r="55" spans="2:14" ht="29.45" customHeight="1" x14ac:dyDescent="0.55000000000000004">
      <c r="B55" s="15"/>
      <c r="C55" s="59">
        <v>52</v>
      </c>
      <c r="D55" s="60" t="s">
        <v>108</v>
      </c>
      <c r="E55" s="83"/>
      <c r="F55" s="71">
        <v>2</v>
      </c>
      <c r="G55" s="90"/>
      <c r="H55" s="90">
        <v>1</v>
      </c>
      <c r="I55" s="72"/>
      <c r="J55" s="62"/>
      <c r="K55" s="6"/>
      <c r="L55" s="10"/>
      <c r="M55" s="30"/>
      <c r="N55" s="12"/>
    </row>
    <row r="56" spans="2:14" ht="29.45" customHeight="1" x14ac:dyDescent="0.55000000000000004">
      <c r="B56" s="15"/>
      <c r="C56" s="59">
        <v>53</v>
      </c>
      <c r="D56" s="60" t="s">
        <v>109</v>
      </c>
      <c r="E56" s="83"/>
      <c r="F56" s="71">
        <v>2</v>
      </c>
      <c r="G56" s="90"/>
      <c r="H56" s="90">
        <v>1</v>
      </c>
      <c r="I56" s="72"/>
      <c r="J56" s="62"/>
      <c r="K56" s="6"/>
      <c r="L56" s="10"/>
      <c r="M56" s="30"/>
      <c r="N56" s="12"/>
    </row>
    <row r="57" spans="2:14" ht="29.45" customHeight="1" x14ac:dyDescent="0.55000000000000004">
      <c r="B57" s="15"/>
      <c r="C57" s="59">
        <v>54</v>
      </c>
      <c r="D57" s="60" t="s">
        <v>110</v>
      </c>
      <c r="E57" s="83"/>
      <c r="F57" s="71">
        <v>2</v>
      </c>
      <c r="G57" s="90"/>
      <c r="H57" s="90">
        <v>1</v>
      </c>
      <c r="I57" s="72"/>
      <c r="J57" s="62"/>
      <c r="K57" s="6"/>
      <c r="L57" s="10"/>
      <c r="M57" s="30"/>
      <c r="N57" s="12"/>
    </row>
    <row r="58" spans="2:14" ht="29.45" customHeight="1" x14ac:dyDescent="0.55000000000000004">
      <c r="B58" s="15"/>
      <c r="C58" s="59">
        <v>55</v>
      </c>
      <c r="D58" s="60" t="s">
        <v>111</v>
      </c>
      <c r="E58" s="83"/>
      <c r="F58" s="71">
        <v>2</v>
      </c>
      <c r="G58" s="90"/>
      <c r="H58" s="90">
        <v>1</v>
      </c>
      <c r="I58" s="72"/>
      <c r="J58" s="62"/>
      <c r="K58" s="6"/>
      <c r="L58" s="10"/>
      <c r="M58" s="30"/>
      <c r="N58" s="12"/>
    </row>
    <row r="59" spans="2:14" ht="29.45" customHeight="1" x14ac:dyDescent="0.55000000000000004">
      <c r="B59" s="15"/>
      <c r="C59" s="59">
        <v>56</v>
      </c>
      <c r="D59" s="60" t="s">
        <v>112</v>
      </c>
      <c r="E59" s="83"/>
      <c r="F59" s="71">
        <v>2</v>
      </c>
      <c r="G59" s="90"/>
      <c r="H59" s="90">
        <v>1</v>
      </c>
      <c r="I59" s="72"/>
      <c r="J59" s="62"/>
      <c r="K59" s="6"/>
      <c r="L59" s="10"/>
      <c r="M59" s="30"/>
      <c r="N59" s="12"/>
    </row>
    <row r="60" spans="2:14" ht="29.45" customHeight="1" x14ac:dyDescent="0.55000000000000004">
      <c r="B60" s="15"/>
      <c r="C60" s="59">
        <v>57</v>
      </c>
      <c r="D60" s="60" t="s">
        <v>113</v>
      </c>
      <c r="E60" s="83"/>
      <c r="F60" s="71">
        <v>2</v>
      </c>
      <c r="G60" s="90"/>
      <c r="H60" s="90">
        <v>1</v>
      </c>
      <c r="I60" s="72"/>
      <c r="J60" s="62"/>
      <c r="K60" s="6"/>
      <c r="L60" s="10"/>
      <c r="M60" s="30"/>
      <c r="N60" s="12"/>
    </row>
    <row r="61" spans="2:14" ht="29.45" customHeight="1" x14ac:dyDescent="0.55000000000000004">
      <c r="B61" s="15"/>
      <c r="C61" s="59">
        <v>58</v>
      </c>
      <c r="D61" s="60" t="s">
        <v>114</v>
      </c>
      <c r="E61" s="83"/>
      <c r="F61" s="71">
        <v>2</v>
      </c>
      <c r="G61" s="90"/>
      <c r="H61" s="90">
        <v>1</v>
      </c>
      <c r="I61" s="72"/>
      <c r="J61" s="62"/>
      <c r="K61" s="6"/>
      <c r="L61" s="10"/>
      <c r="M61" s="30"/>
      <c r="N61" s="12"/>
    </row>
    <row r="62" spans="2:14" ht="29.45" customHeight="1" x14ac:dyDescent="0.55000000000000004">
      <c r="B62" s="15"/>
      <c r="C62" s="59">
        <v>59</v>
      </c>
      <c r="D62" s="60" t="s">
        <v>115</v>
      </c>
      <c r="E62" s="83"/>
      <c r="F62" s="71">
        <v>2</v>
      </c>
      <c r="G62" s="90"/>
      <c r="H62" s="90">
        <v>1</v>
      </c>
      <c r="I62" s="72"/>
      <c r="J62" s="62"/>
      <c r="K62" s="6"/>
      <c r="L62" s="10"/>
      <c r="M62" s="30"/>
      <c r="N62" s="12"/>
    </row>
    <row r="63" spans="2:14" ht="29.45" customHeight="1" x14ac:dyDescent="0.55000000000000004">
      <c r="B63" s="15"/>
      <c r="C63" s="59">
        <v>60</v>
      </c>
      <c r="D63" s="60" t="s">
        <v>116</v>
      </c>
      <c r="E63" s="83"/>
      <c r="F63" s="71">
        <v>2</v>
      </c>
      <c r="G63" s="90"/>
      <c r="H63" s="90">
        <v>1</v>
      </c>
      <c r="I63" s="72"/>
      <c r="J63" s="62"/>
      <c r="K63" s="6"/>
      <c r="L63" s="10"/>
      <c r="M63" s="30"/>
      <c r="N63" s="12"/>
    </row>
    <row r="64" spans="2:14" ht="29.45" customHeight="1" x14ac:dyDescent="0.55000000000000004">
      <c r="B64" s="15"/>
      <c r="C64" s="59">
        <v>61</v>
      </c>
      <c r="D64" s="60" t="s">
        <v>117</v>
      </c>
      <c r="E64" s="83"/>
      <c r="F64" s="71">
        <v>2</v>
      </c>
      <c r="G64" s="90"/>
      <c r="H64" s="90">
        <v>1</v>
      </c>
      <c r="I64" s="72"/>
      <c r="J64" s="62"/>
      <c r="K64" s="6"/>
      <c r="L64" s="10"/>
      <c r="M64" s="30"/>
      <c r="N64" s="12"/>
    </row>
    <row r="65" spans="2:14" ht="29.45" customHeight="1" x14ac:dyDescent="0.55000000000000004">
      <c r="B65" s="15"/>
      <c r="C65" s="59">
        <v>62</v>
      </c>
      <c r="D65" s="60" t="s">
        <v>118</v>
      </c>
      <c r="E65" s="83"/>
      <c r="F65" s="71">
        <v>2</v>
      </c>
      <c r="G65" s="90"/>
      <c r="H65" s="90">
        <v>1</v>
      </c>
      <c r="I65" s="72"/>
      <c r="J65" s="62"/>
      <c r="K65" s="6"/>
      <c r="L65" s="10"/>
      <c r="M65" s="30"/>
      <c r="N65" s="12"/>
    </row>
    <row r="66" spans="2:14" ht="29.45" customHeight="1" x14ac:dyDescent="0.55000000000000004">
      <c r="B66" s="15"/>
      <c r="C66" s="59">
        <v>63</v>
      </c>
      <c r="D66" s="60" t="s">
        <v>119</v>
      </c>
      <c r="E66" s="83"/>
      <c r="F66" s="71">
        <v>2</v>
      </c>
      <c r="G66" s="90"/>
      <c r="H66" s="90">
        <v>1</v>
      </c>
      <c r="I66" s="72"/>
      <c r="J66" s="62"/>
      <c r="K66" s="6"/>
      <c r="L66" s="10"/>
      <c r="M66" s="30"/>
      <c r="N66" s="12"/>
    </row>
    <row r="67" spans="2:14" ht="29.45" customHeight="1" x14ac:dyDescent="0.55000000000000004">
      <c r="B67" s="15"/>
      <c r="C67" s="59">
        <v>64</v>
      </c>
      <c r="D67" s="60" t="s">
        <v>120</v>
      </c>
      <c r="E67" s="83"/>
      <c r="F67" s="71">
        <v>2</v>
      </c>
      <c r="G67" s="90"/>
      <c r="H67" s="90">
        <v>1</v>
      </c>
      <c r="I67" s="72"/>
      <c r="J67" s="62"/>
      <c r="K67" s="6"/>
      <c r="L67" s="10"/>
      <c r="M67" s="30"/>
      <c r="N67" s="12"/>
    </row>
    <row r="68" spans="2:14" ht="29.45" customHeight="1" x14ac:dyDescent="0.55000000000000004">
      <c r="B68" s="15"/>
      <c r="C68" s="59">
        <v>65</v>
      </c>
      <c r="D68" s="60" t="s">
        <v>121</v>
      </c>
      <c r="E68" s="83"/>
      <c r="F68" s="71">
        <v>2</v>
      </c>
      <c r="G68" s="90"/>
      <c r="H68" s="90">
        <v>1</v>
      </c>
      <c r="I68" s="72"/>
      <c r="J68" s="62"/>
      <c r="K68" s="6"/>
      <c r="L68" s="10"/>
      <c r="M68" s="30"/>
      <c r="N68" s="12"/>
    </row>
    <row r="69" spans="2:14" ht="29.45" customHeight="1" x14ac:dyDescent="0.55000000000000004">
      <c r="B69" s="15"/>
      <c r="C69" s="59">
        <v>66</v>
      </c>
      <c r="D69" s="60" t="s">
        <v>122</v>
      </c>
      <c r="E69" s="83"/>
      <c r="F69" s="71">
        <v>2</v>
      </c>
      <c r="G69" s="90"/>
      <c r="H69" s="90">
        <v>1</v>
      </c>
      <c r="I69" s="72"/>
      <c r="J69" s="62"/>
      <c r="K69" s="6"/>
      <c r="L69" s="10"/>
      <c r="M69" s="30"/>
      <c r="N69" s="12"/>
    </row>
    <row r="70" spans="2:14" ht="29.45" customHeight="1" x14ac:dyDescent="0.55000000000000004">
      <c r="B70" s="15"/>
      <c r="C70" s="59">
        <v>67</v>
      </c>
      <c r="D70" s="60" t="s">
        <v>123</v>
      </c>
      <c r="E70" s="83"/>
      <c r="F70" s="71">
        <v>2</v>
      </c>
      <c r="G70" s="90"/>
      <c r="H70" s="90">
        <v>1</v>
      </c>
      <c r="I70" s="72"/>
      <c r="J70" s="62"/>
      <c r="K70" s="6"/>
      <c r="L70" s="10"/>
      <c r="M70" s="30"/>
      <c r="N70" s="12"/>
    </row>
    <row r="71" spans="2:14" ht="29.45" customHeight="1" x14ac:dyDescent="0.55000000000000004">
      <c r="B71" s="15"/>
      <c r="C71" s="59">
        <v>68</v>
      </c>
      <c r="D71" s="60" t="s">
        <v>124</v>
      </c>
      <c r="E71" s="83"/>
      <c r="F71" s="71">
        <v>2</v>
      </c>
      <c r="G71" s="90"/>
      <c r="H71" s="90">
        <v>1</v>
      </c>
      <c r="I71" s="72"/>
      <c r="J71" s="62"/>
      <c r="K71" s="6"/>
      <c r="L71" s="10"/>
      <c r="M71" s="30"/>
      <c r="N71" s="12"/>
    </row>
    <row r="72" spans="2:14" ht="29.45" customHeight="1" x14ac:dyDescent="0.55000000000000004">
      <c r="B72" s="15"/>
      <c r="C72" s="59">
        <v>69</v>
      </c>
      <c r="D72" s="60" t="s">
        <v>125</v>
      </c>
      <c r="E72" s="83"/>
      <c r="F72" s="71">
        <v>2</v>
      </c>
      <c r="G72" s="90"/>
      <c r="H72" s="90">
        <v>1</v>
      </c>
      <c r="I72" s="72"/>
      <c r="J72" s="62"/>
      <c r="K72" s="6"/>
      <c r="L72" s="10"/>
      <c r="M72" s="30"/>
      <c r="N72" s="12"/>
    </row>
    <row r="73" spans="2:14" ht="29.45" customHeight="1" x14ac:dyDescent="0.55000000000000004">
      <c r="B73" s="15"/>
      <c r="C73" s="59">
        <v>70</v>
      </c>
      <c r="D73" s="60" t="s">
        <v>126</v>
      </c>
      <c r="E73" s="83"/>
      <c r="F73" s="71">
        <v>2</v>
      </c>
      <c r="G73" s="90"/>
      <c r="H73" s="90">
        <v>1</v>
      </c>
      <c r="I73" s="72"/>
      <c r="J73" s="62"/>
      <c r="K73" s="6"/>
      <c r="L73" s="10"/>
      <c r="M73" s="30"/>
      <c r="N73" s="12"/>
    </row>
    <row r="74" spans="2:14" ht="29.45" customHeight="1" x14ac:dyDescent="0.55000000000000004">
      <c r="B74" s="15"/>
      <c r="C74" s="59">
        <v>71</v>
      </c>
      <c r="D74" s="60" t="s">
        <v>127</v>
      </c>
      <c r="E74" s="83"/>
      <c r="F74" s="71">
        <v>2</v>
      </c>
      <c r="G74" s="90"/>
      <c r="H74" s="90">
        <v>1</v>
      </c>
      <c r="I74" s="72"/>
      <c r="J74" s="62"/>
      <c r="K74" s="6"/>
      <c r="L74" s="10"/>
      <c r="M74" s="30"/>
      <c r="N74" s="12"/>
    </row>
    <row r="75" spans="2:14" ht="29.45" customHeight="1" x14ac:dyDescent="0.55000000000000004">
      <c r="B75" s="15"/>
      <c r="C75" s="59">
        <v>72</v>
      </c>
      <c r="D75" s="60" t="s">
        <v>128</v>
      </c>
      <c r="E75" s="83"/>
      <c r="F75" s="71">
        <v>2</v>
      </c>
      <c r="G75" s="90"/>
      <c r="H75" s="90">
        <v>1</v>
      </c>
      <c r="I75" s="72"/>
      <c r="J75" s="62"/>
      <c r="K75" s="6"/>
      <c r="L75" s="10"/>
      <c r="M75" s="30"/>
      <c r="N75" s="12"/>
    </row>
    <row r="76" spans="2:14" ht="29.45" customHeight="1" x14ac:dyDescent="0.55000000000000004">
      <c r="B76" s="15"/>
      <c r="C76" s="59">
        <v>73</v>
      </c>
      <c r="D76" s="60" t="s">
        <v>129</v>
      </c>
      <c r="E76" s="83"/>
      <c r="F76" s="71">
        <v>2</v>
      </c>
      <c r="G76" s="90"/>
      <c r="H76" s="90">
        <v>1</v>
      </c>
      <c r="I76" s="72"/>
      <c r="J76" s="62"/>
      <c r="K76" s="6"/>
      <c r="L76" s="10"/>
      <c r="M76" s="30"/>
      <c r="N76" s="12"/>
    </row>
    <row r="77" spans="2:14" ht="29.45" customHeight="1" x14ac:dyDescent="0.55000000000000004">
      <c r="B77" s="15"/>
      <c r="C77" s="59">
        <v>74</v>
      </c>
      <c r="D77" s="60" t="s">
        <v>130</v>
      </c>
      <c r="E77" s="83"/>
      <c r="F77" s="71">
        <v>2</v>
      </c>
      <c r="G77" s="90"/>
      <c r="H77" s="90">
        <v>1</v>
      </c>
      <c r="I77" s="72"/>
      <c r="J77" s="62"/>
      <c r="K77" s="6"/>
      <c r="L77" s="10"/>
      <c r="M77" s="30"/>
      <c r="N77" s="12"/>
    </row>
    <row r="78" spans="2:14" ht="29.45" customHeight="1" x14ac:dyDescent="0.55000000000000004">
      <c r="B78" s="15"/>
      <c r="C78" s="59">
        <v>75</v>
      </c>
      <c r="D78" s="60" t="s">
        <v>154</v>
      </c>
      <c r="E78" s="83"/>
      <c r="F78" s="71">
        <v>2</v>
      </c>
      <c r="G78" s="90"/>
      <c r="H78" s="90">
        <v>3</v>
      </c>
      <c r="I78" s="72"/>
      <c r="J78" s="62"/>
      <c r="K78" s="6"/>
      <c r="L78" s="10"/>
      <c r="M78" s="30"/>
      <c r="N78" s="12"/>
    </row>
    <row r="79" spans="2:14" ht="29.45" customHeight="1" x14ac:dyDescent="0.55000000000000004">
      <c r="B79" s="15"/>
      <c r="C79" s="59">
        <v>76</v>
      </c>
      <c r="D79" s="60" t="s">
        <v>155</v>
      </c>
      <c r="E79" s="83"/>
      <c r="F79" s="71">
        <v>2</v>
      </c>
      <c r="G79" s="90"/>
      <c r="H79" s="90">
        <v>3</v>
      </c>
      <c r="I79" s="72"/>
      <c r="J79" s="62"/>
      <c r="K79" s="6"/>
      <c r="L79" s="10"/>
      <c r="M79" s="30"/>
      <c r="N79" s="12"/>
    </row>
    <row r="80" spans="2:14" ht="29.45" customHeight="1" x14ac:dyDescent="0.55000000000000004">
      <c r="B80" s="15"/>
      <c r="C80" s="59">
        <v>77</v>
      </c>
      <c r="D80" s="60" t="s">
        <v>156</v>
      </c>
      <c r="E80" s="83"/>
      <c r="F80" s="71">
        <v>2</v>
      </c>
      <c r="G80" s="90"/>
      <c r="H80" s="90">
        <v>3</v>
      </c>
      <c r="I80" s="72"/>
      <c r="J80" s="62"/>
      <c r="K80" s="6"/>
      <c r="L80" s="10"/>
      <c r="M80" s="30"/>
      <c r="N80" s="12"/>
    </row>
    <row r="81" spans="2:14" ht="29.45" customHeight="1" x14ac:dyDescent="0.55000000000000004">
      <c r="B81" s="15"/>
      <c r="C81" s="59">
        <v>78</v>
      </c>
      <c r="D81" s="60" t="s">
        <v>157</v>
      </c>
      <c r="E81" s="83"/>
      <c r="F81" s="71">
        <v>2</v>
      </c>
      <c r="G81" s="90"/>
      <c r="H81" s="90">
        <v>3</v>
      </c>
      <c r="I81" s="72"/>
      <c r="J81" s="62"/>
      <c r="K81" s="6"/>
      <c r="L81" s="10"/>
      <c r="M81" s="30"/>
      <c r="N81" s="12"/>
    </row>
    <row r="82" spans="2:14" ht="29.45" customHeight="1" x14ac:dyDescent="0.55000000000000004">
      <c r="B82" s="15"/>
      <c r="C82" s="59">
        <v>79</v>
      </c>
      <c r="D82" s="60" t="s">
        <v>158</v>
      </c>
      <c r="E82" s="83"/>
      <c r="F82" s="71">
        <v>2</v>
      </c>
      <c r="G82" s="90"/>
      <c r="H82" s="90">
        <v>3</v>
      </c>
      <c r="I82" s="72"/>
      <c r="J82" s="62"/>
      <c r="K82" s="6"/>
      <c r="L82" s="10"/>
      <c r="M82" s="30"/>
      <c r="N82" s="12"/>
    </row>
    <row r="83" spans="2:14" ht="29.45" customHeight="1" x14ac:dyDescent="0.55000000000000004">
      <c r="B83" s="15"/>
      <c r="C83" s="59">
        <v>80</v>
      </c>
      <c r="D83" s="60" t="s">
        <v>159</v>
      </c>
      <c r="E83" s="83"/>
      <c r="F83" s="71">
        <v>2</v>
      </c>
      <c r="G83" s="90"/>
      <c r="H83" s="90">
        <v>3</v>
      </c>
      <c r="I83" s="72"/>
      <c r="J83" s="62"/>
      <c r="K83" s="6"/>
      <c r="L83" s="10"/>
      <c r="M83" s="30"/>
      <c r="N83" s="12"/>
    </row>
    <row r="84" spans="2:14" ht="29.45" customHeight="1" x14ac:dyDescent="0.55000000000000004">
      <c r="B84" s="15"/>
      <c r="C84" s="59">
        <v>81</v>
      </c>
      <c r="D84" s="60" t="s">
        <v>160</v>
      </c>
      <c r="E84" s="83"/>
      <c r="F84" s="71">
        <v>2</v>
      </c>
      <c r="G84" s="90"/>
      <c r="H84" s="90">
        <v>3</v>
      </c>
      <c r="I84" s="72"/>
      <c r="J84" s="62"/>
      <c r="K84" s="6"/>
      <c r="L84" s="10"/>
      <c r="M84" s="30"/>
      <c r="N84" s="12"/>
    </row>
    <row r="85" spans="2:14" ht="29.45" customHeight="1" x14ac:dyDescent="0.55000000000000004">
      <c r="B85" s="15"/>
      <c r="C85" s="59">
        <v>82</v>
      </c>
      <c r="D85" s="60" t="s">
        <v>161</v>
      </c>
      <c r="E85" s="83"/>
      <c r="F85" s="71">
        <v>2</v>
      </c>
      <c r="G85" s="90"/>
      <c r="H85" s="90">
        <v>3</v>
      </c>
      <c r="I85" s="72"/>
      <c r="J85" s="62"/>
      <c r="K85" s="6"/>
      <c r="L85" s="10"/>
      <c r="M85" s="30"/>
      <c r="N85" s="12"/>
    </row>
    <row r="86" spans="2:14" ht="29.45" customHeight="1" x14ac:dyDescent="0.55000000000000004">
      <c r="B86" s="15"/>
      <c r="C86" s="59">
        <v>83</v>
      </c>
      <c r="D86" s="60" t="s">
        <v>162</v>
      </c>
      <c r="E86" s="83"/>
      <c r="F86" s="71">
        <v>2</v>
      </c>
      <c r="G86" s="90"/>
      <c r="H86" s="90">
        <v>3</v>
      </c>
      <c r="I86" s="72"/>
      <c r="J86" s="62"/>
      <c r="K86" s="6"/>
      <c r="L86" s="10"/>
      <c r="M86" s="30"/>
      <c r="N86" s="12"/>
    </row>
    <row r="87" spans="2:14" ht="29.45" customHeight="1" x14ac:dyDescent="0.55000000000000004">
      <c r="B87" s="15"/>
      <c r="C87" s="59">
        <v>84</v>
      </c>
      <c r="D87" s="60" t="s">
        <v>163</v>
      </c>
      <c r="E87" s="83"/>
      <c r="F87" s="71">
        <v>2</v>
      </c>
      <c r="G87" s="90"/>
      <c r="H87" s="90">
        <v>3</v>
      </c>
      <c r="I87" s="72"/>
      <c r="J87" s="62"/>
      <c r="K87" s="6"/>
      <c r="L87" s="10"/>
      <c r="M87" s="30"/>
      <c r="N87" s="12"/>
    </row>
    <row r="88" spans="2:14" ht="29.45" customHeight="1" x14ac:dyDescent="0.55000000000000004">
      <c r="B88" s="15"/>
      <c r="C88" s="59">
        <v>85</v>
      </c>
      <c r="D88" s="60" t="s">
        <v>164</v>
      </c>
      <c r="E88" s="83"/>
      <c r="F88" s="71">
        <v>2</v>
      </c>
      <c r="G88" s="90"/>
      <c r="H88" s="90">
        <v>3</v>
      </c>
      <c r="I88" s="72"/>
      <c r="J88" s="62"/>
      <c r="K88" s="6"/>
      <c r="L88" s="10"/>
      <c r="M88" s="30"/>
      <c r="N88" s="12"/>
    </row>
    <row r="89" spans="2:14" ht="29.45" customHeight="1" x14ac:dyDescent="0.55000000000000004">
      <c r="B89" s="15"/>
      <c r="C89" s="59">
        <v>86</v>
      </c>
      <c r="D89" s="60" t="s">
        <v>165</v>
      </c>
      <c r="E89" s="83"/>
      <c r="F89" s="71">
        <v>2</v>
      </c>
      <c r="G89" s="90"/>
      <c r="H89" s="90">
        <v>3</v>
      </c>
      <c r="I89" s="72"/>
      <c r="J89" s="62"/>
      <c r="K89" s="6"/>
      <c r="L89" s="10"/>
      <c r="M89" s="30"/>
      <c r="N89" s="12"/>
    </row>
    <row r="90" spans="2:14" ht="29.45" customHeight="1" x14ac:dyDescent="0.55000000000000004">
      <c r="B90" s="15"/>
      <c r="C90" s="59">
        <v>87</v>
      </c>
      <c r="D90" s="60" t="s">
        <v>166</v>
      </c>
      <c r="E90" s="83"/>
      <c r="F90" s="71">
        <v>2</v>
      </c>
      <c r="G90" s="90"/>
      <c r="H90" s="90">
        <v>3</v>
      </c>
      <c r="I90" s="72"/>
      <c r="J90" s="62"/>
      <c r="K90" s="6"/>
      <c r="L90" s="10"/>
      <c r="M90" s="30"/>
      <c r="N90" s="12"/>
    </row>
    <row r="91" spans="2:14" ht="29.45" customHeight="1" x14ac:dyDescent="0.55000000000000004">
      <c r="B91" s="15"/>
      <c r="C91" s="59">
        <v>88</v>
      </c>
      <c r="D91" s="60" t="s">
        <v>167</v>
      </c>
      <c r="E91" s="83"/>
      <c r="F91" s="71">
        <v>2</v>
      </c>
      <c r="G91" s="90"/>
      <c r="H91" s="90">
        <v>3</v>
      </c>
      <c r="I91" s="72"/>
      <c r="J91" s="62"/>
      <c r="K91" s="6"/>
      <c r="L91" s="10"/>
      <c r="M91" s="30"/>
      <c r="N91" s="12"/>
    </row>
    <row r="92" spans="2:14" ht="29.45" customHeight="1" x14ac:dyDescent="0.55000000000000004">
      <c r="B92" s="15"/>
      <c r="C92" s="59">
        <v>89</v>
      </c>
      <c r="D92" s="60" t="s">
        <v>168</v>
      </c>
      <c r="E92" s="83"/>
      <c r="F92" s="71">
        <v>2</v>
      </c>
      <c r="G92" s="90"/>
      <c r="H92" s="90">
        <v>3</v>
      </c>
      <c r="I92" s="72"/>
      <c r="J92" s="62"/>
      <c r="K92" s="6"/>
      <c r="L92" s="10"/>
      <c r="M92" s="30"/>
      <c r="N92" s="12"/>
    </row>
    <row r="93" spans="2:14" ht="29.45" customHeight="1" x14ac:dyDescent="0.55000000000000004">
      <c r="B93" s="15"/>
      <c r="C93" s="59">
        <v>90</v>
      </c>
      <c r="D93" s="60" t="s">
        <v>169</v>
      </c>
      <c r="E93" s="83"/>
      <c r="F93" s="71">
        <v>2</v>
      </c>
      <c r="G93" s="90"/>
      <c r="H93" s="90">
        <v>3</v>
      </c>
      <c r="I93" s="72"/>
      <c r="J93" s="62"/>
      <c r="K93" s="6"/>
      <c r="L93" s="10"/>
      <c r="M93" s="30"/>
      <c r="N93" s="12"/>
    </row>
    <row r="94" spans="2:14" ht="29.45" customHeight="1" x14ac:dyDescent="0.55000000000000004">
      <c r="B94" s="15"/>
      <c r="C94" s="59">
        <v>91</v>
      </c>
      <c r="D94" s="60" t="s">
        <v>170</v>
      </c>
      <c r="E94" s="83"/>
      <c r="F94" s="71">
        <v>2</v>
      </c>
      <c r="G94" s="90"/>
      <c r="H94" s="90">
        <v>3</v>
      </c>
      <c r="I94" s="72"/>
      <c r="J94" s="62"/>
      <c r="K94" s="6"/>
      <c r="L94" s="10"/>
      <c r="M94" s="30"/>
      <c r="N94" s="12"/>
    </row>
    <row r="95" spans="2:14" ht="29.45" customHeight="1" x14ac:dyDescent="0.55000000000000004">
      <c r="B95" s="15"/>
      <c r="C95" s="59">
        <v>92</v>
      </c>
      <c r="D95" s="60" t="s">
        <v>175</v>
      </c>
      <c r="E95" s="83"/>
      <c r="F95" s="71">
        <v>2</v>
      </c>
      <c r="G95" s="90"/>
      <c r="H95" s="90">
        <v>3</v>
      </c>
      <c r="I95" s="72"/>
      <c r="J95" s="62"/>
      <c r="K95" s="6"/>
      <c r="L95" s="10"/>
      <c r="M95" s="30"/>
      <c r="N95" s="12"/>
    </row>
    <row r="96" spans="2:14" ht="29.45" customHeight="1" x14ac:dyDescent="0.55000000000000004">
      <c r="B96" s="15"/>
      <c r="C96" s="59">
        <v>93</v>
      </c>
      <c r="D96" s="60" t="s">
        <v>189</v>
      </c>
      <c r="E96" s="83"/>
      <c r="F96" s="71">
        <v>2</v>
      </c>
      <c r="G96" s="90"/>
      <c r="H96" s="90">
        <v>3</v>
      </c>
      <c r="I96" s="72"/>
      <c r="J96" s="62"/>
      <c r="K96" s="6"/>
      <c r="L96" s="10"/>
      <c r="M96" s="30"/>
      <c r="N96" s="12"/>
    </row>
    <row r="97" spans="2:14" ht="29.45" customHeight="1" x14ac:dyDescent="0.55000000000000004">
      <c r="B97" s="15"/>
      <c r="C97" s="59">
        <v>94</v>
      </c>
      <c r="D97" s="60" t="s">
        <v>190</v>
      </c>
      <c r="E97" s="83"/>
      <c r="F97" s="71">
        <v>2</v>
      </c>
      <c r="G97" s="90"/>
      <c r="H97" s="90">
        <v>3</v>
      </c>
      <c r="I97" s="72"/>
      <c r="J97" s="62"/>
      <c r="K97" s="6"/>
      <c r="L97" s="10"/>
      <c r="M97" s="30"/>
      <c r="N97" s="12"/>
    </row>
    <row r="98" spans="2:14" ht="29.45" customHeight="1" x14ac:dyDescent="0.55000000000000004">
      <c r="B98" s="15"/>
      <c r="C98" s="59">
        <v>95</v>
      </c>
      <c r="D98" s="60" t="s">
        <v>191</v>
      </c>
      <c r="E98" s="83"/>
      <c r="F98" s="71">
        <v>2</v>
      </c>
      <c r="G98" s="90"/>
      <c r="H98" s="90">
        <v>3</v>
      </c>
      <c r="I98" s="72"/>
      <c r="J98" s="62"/>
      <c r="K98" s="6"/>
      <c r="L98" s="10"/>
      <c r="M98" s="30"/>
      <c r="N98" s="12"/>
    </row>
    <row r="99" spans="2:14" ht="29.45" customHeight="1" x14ac:dyDescent="0.55000000000000004">
      <c r="B99" s="15"/>
      <c r="C99" s="59">
        <v>96</v>
      </c>
      <c r="D99" s="60" t="s">
        <v>192</v>
      </c>
      <c r="E99" s="83"/>
      <c r="F99" s="71">
        <v>2</v>
      </c>
      <c r="G99" s="90"/>
      <c r="H99" s="90">
        <v>3</v>
      </c>
      <c r="I99" s="72"/>
      <c r="J99" s="62"/>
      <c r="K99" s="6"/>
      <c r="L99" s="10"/>
      <c r="M99" s="30"/>
      <c r="N99" s="12"/>
    </row>
    <row r="100" spans="2:14" ht="29.45" customHeight="1" x14ac:dyDescent="0.55000000000000004">
      <c r="B100" s="15"/>
      <c r="C100" s="59">
        <v>97</v>
      </c>
      <c r="D100" s="60" t="s">
        <v>193</v>
      </c>
      <c r="E100" s="83"/>
      <c r="F100" s="71">
        <v>2</v>
      </c>
      <c r="G100" s="90"/>
      <c r="H100" s="90">
        <v>3</v>
      </c>
      <c r="I100" s="72"/>
      <c r="J100" s="62"/>
      <c r="K100" s="6"/>
      <c r="L100" s="10"/>
      <c r="M100" s="30"/>
      <c r="N100" s="12"/>
    </row>
    <row r="101" spans="2:14" ht="29.45" customHeight="1" x14ac:dyDescent="0.55000000000000004">
      <c r="B101" s="15"/>
      <c r="C101" s="59">
        <v>98</v>
      </c>
      <c r="D101" s="60" t="s">
        <v>194</v>
      </c>
      <c r="E101" s="83"/>
      <c r="F101" s="71">
        <v>2</v>
      </c>
      <c r="G101" s="90"/>
      <c r="H101" s="90">
        <v>3</v>
      </c>
      <c r="I101" s="72"/>
      <c r="J101" s="62"/>
      <c r="K101" s="6"/>
      <c r="L101" s="10"/>
      <c r="M101" s="30"/>
      <c r="N101" s="12"/>
    </row>
    <row r="102" spans="2:14" ht="29.45" customHeight="1" x14ac:dyDescent="0.55000000000000004">
      <c r="B102" s="15"/>
      <c r="C102" s="59">
        <v>99</v>
      </c>
      <c r="D102" s="60" t="s">
        <v>195</v>
      </c>
      <c r="E102" s="83"/>
      <c r="F102" s="71">
        <v>2</v>
      </c>
      <c r="G102" s="90"/>
      <c r="H102" s="90">
        <v>3</v>
      </c>
      <c r="I102" s="72"/>
      <c r="J102" s="62"/>
      <c r="K102" s="6"/>
      <c r="L102" s="10"/>
      <c r="M102" s="30"/>
      <c r="N102" s="12"/>
    </row>
    <row r="103" spans="2:14" ht="29.45" customHeight="1" x14ac:dyDescent="0.55000000000000004">
      <c r="B103" s="15"/>
      <c r="C103" s="59">
        <v>100</v>
      </c>
      <c r="D103" s="60" t="s">
        <v>196</v>
      </c>
      <c r="E103" s="83"/>
      <c r="F103" s="71">
        <v>2</v>
      </c>
      <c r="G103" s="90"/>
      <c r="H103" s="90">
        <v>3</v>
      </c>
      <c r="I103" s="72"/>
      <c r="J103" s="62"/>
      <c r="K103" s="6"/>
      <c r="L103" s="10"/>
      <c r="M103" s="30"/>
      <c r="N103" s="12"/>
    </row>
    <row r="104" spans="2:14" ht="29.45" customHeight="1" x14ac:dyDescent="0.55000000000000004">
      <c r="B104" s="15"/>
      <c r="C104" s="59">
        <v>101</v>
      </c>
      <c r="D104" s="60" t="s">
        <v>197</v>
      </c>
      <c r="E104" s="83"/>
      <c r="F104" s="71">
        <v>2</v>
      </c>
      <c r="G104" s="90"/>
      <c r="H104" s="90">
        <v>3</v>
      </c>
      <c r="I104" s="72"/>
      <c r="J104" s="62"/>
      <c r="K104" s="6"/>
      <c r="L104" s="10"/>
      <c r="M104" s="30"/>
      <c r="N104" s="12"/>
    </row>
    <row r="105" spans="2:14" ht="29.45" customHeight="1" x14ac:dyDescent="0.55000000000000004">
      <c r="B105" s="15"/>
      <c r="C105" s="59">
        <v>102</v>
      </c>
      <c r="D105" s="60" t="s">
        <v>198</v>
      </c>
      <c r="E105" s="83"/>
      <c r="F105" s="71">
        <v>2</v>
      </c>
      <c r="G105" s="90"/>
      <c r="H105" s="90">
        <v>3</v>
      </c>
      <c r="I105" s="72"/>
      <c r="J105" s="62"/>
      <c r="K105" s="6"/>
      <c r="L105" s="10"/>
      <c r="M105" s="30"/>
      <c r="N105" s="12"/>
    </row>
    <row r="106" spans="2:14" ht="29.45" customHeight="1" x14ac:dyDescent="0.55000000000000004">
      <c r="B106" s="15"/>
      <c r="C106" s="59">
        <v>103</v>
      </c>
      <c r="D106" s="60" t="s">
        <v>199</v>
      </c>
      <c r="E106" s="83"/>
      <c r="F106" s="71">
        <v>2</v>
      </c>
      <c r="G106" s="90"/>
      <c r="H106" s="90">
        <v>3</v>
      </c>
      <c r="I106" s="72"/>
      <c r="J106" s="62"/>
      <c r="K106" s="6"/>
      <c r="L106" s="10"/>
      <c r="M106" s="30"/>
      <c r="N106" s="12"/>
    </row>
    <row r="107" spans="2:14" ht="29.45" customHeight="1" x14ac:dyDescent="0.55000000000000004">
      <c r="B107" s="15"/>
      <c r="C107" s="59">
        <v>104</v>
      </c>
      <c r="D107" s="60" t="s">
        <v>200</v>
      </c>
      <c r="E107" s="83"/>
      <c r="F107" s="71">
        <v>2</v>
      </c>
      <c r="G107" s="90"/>
      <c r="H107" s="90">
        <v>3</v>
      </c>
      <c r="I107" s="72"/>
      <c r="J107" s="62"/>
      <c r="K107" s="6"/>
      <c r="L107" s="10"/>
      <c r="M107" s="30"/>
      <c r="N107" s="12"/>
    </row>
    <row r="108" spans="2:14" ht="29.45" customHeight="1" x14ac:dyDescent="0.55000000000000004">
      <c r="B108" s="15"/>
      <c r="C108" s="59">
        <v>105</v>
      </c>
      <c r="D108" s="60" t="s">
        <v>201</v>
      </c>
      <c r="E108" s="83"/>
      <c r="F108" s="71">
        <v>2</v>
      </c>
      <c r="G108" s="90"/>
      <c r="H108" s="90">
        <v>3</v>
      </c>
      <c r="I108" s="72"/>
      <c r="J108" s="62"/>
      <c r="K108" s="6"/>
      <c r="L108" s="10"/>
      <c r="M108" s="30"/>
      <c r="N108" s="12"/>
    </row>
    <row r="109" spans="2:14" ht="29.45" customHeight="1" x14ac:dyDescent="0.55000000000000004">
      <c r="B109" s="15"/>
      <c r="C109" s="59">
        <v>106</v>
      </c>
      <c r="D109" s="60" t="s">
        <v>202</v>
      </c>
      <c r="E109" s="83"/>
      <c r="F109" s="71">
        <v>2</v>
      </c>
      <c r="G109" s="90"/>
      <c r="H109" s="90">
        <v>3</v>
      </c>
      <c r="I109" s="72"/>
      <c r="J109" s="62"/>
      <c r="K109" s="6"/>
      <c r="L109" s="10"/>
      <c r="M109" s="30"/>
      <c r="N109" s="12"/>
    </row>
    <row r="110" spans="2:14" ht="29.45" customHeight="1" x14ac:dyDescent="0.55000000000000004">
      <c r="B110" s="15"/>
      <c r="C110" s="59">
        <v>107</v>
      </c>
      <c r="D110" s="60" t="s">
        <v>226</v>
      </c>
      <c r="E110" s="83"/>
      <c r="F110" s="71">
        <v>2</v>
      </c>
      <c r="G110" s="90"/>
      <c r="H110" s="90">
        <v>3</v>
      </c>
      <c r="I110" s="72"/>
      <c r="J110" s="62"/>
      <c r="K110" s="6"/>
      <c r="L110" s="10"/>
      <c r="M110" s="30"/>
      <c r="N110" s="12"/>
    </row>
    <row r="111" spans="2:14" ht="29.45" customHeight="1" x14ac:dyDescent="0.55000000000000004">
      <c r="B111" s="15"/>
      <c r="C111" s="59">
        <v>108</v>
      </c>
      <c r="D111" s="60" t="s">
        <v>227</v>
      </c>
      <c r="E111" s="83"/>
      <c r="F111" s="71">
        <v>2</v>
      </c>
      <c r="G111" s="90"/>
      <c r="H111" s="90">
        <v>3</v>
      </c>
      <c r="I111" s="72"/>
      <c r="J111" s="62"/>
      <c r="K111" s="6"/>
      <c r="L111" s="10"/>
      <c r="M111" s="30"/>
      <c r="N111" s="12"/>
    </row>
    <row r="112" spans="2:14" ht="29.45" customHeight="1" x14ac:dyDescent="0.55000000000000004">
      <c r="B112" s="15"/>
      <c r="C112" s="59">
        <v>109</v>
      </c>
      <c r="D112" s="60" t="s">
        <v>228</v>
      </c>
      <c r="E112" s="83"/>
      <c r="F112" s="71">
        <v>2</v>
      </c>
      <c r="G112" s="90"/>
      <c r="H112" s="90">
        <v>3</v>
      </c>
      <c r="I112" s="72"/>
      <c r="J112" s="62"/>
      <c r="K112" s="6"/>
      <c r="L112" s="10"/>
      <c r="M112" s="30"/>
      <c r="N112" s="12"/>
    </row>
    <row r="113" spans="2:14" ht="29.45" customHeight="1" x14ac:dyDescent="0.55000000000000004">
      <c r="B113" s="15"/>
      <c r="C113" s="59">
        <v>110</v>
      </c>
      <c r="D113" s="60" t="s">
        <v>229</v>
      </c>
      <c r="E113" s="83"/>
      <c r="F113" s="71">
        <v>2</v>
      </c>
      <c r="G113" s="90"/>
      <c r="H113" s="90">
        <v>3</v>
      </c>
      <c r="I113" s="72"/>
      <c r="J113" s="62"/>
      <c r="K113" s="6"/>
      <c r="L113" s="10"/>
      <c r="M113" s="30"/>
      <c r="N113" s="12"/>
    </row>
    <row r="114" spans="2:14" ht="29.45" customHeight="1" x14ac:dyDescent="0.55000000000000004">
      <c r="B114" s="15"/>
      <c r="C114" s="59">
        <v>111</v>
      </c>
      <c r="D114" s="60" t="s">
        <v>230</v>
      </c>
      <c r="E114" s="83"/>
      <c r="F114" s="71">
        <v>2</v>
      </c>
      <c r="G114" s="90"/>
      <c r="H114" s="90">
        <v>3</v>
      </c>
      <c r="I114" s="72"/>
      <c r="J114" s="62"/>
      <c r="K114" s="6"/>
      <c r="L114" s="10"/>
      <c r="M114" s="30"/>
      <c r="N114" s="12"/>
    </row>
    <row r="115" spans="2:14" ht="29.45" customHeight="1" x14ac:dyDescent="0.55000000000000004">
      <c r="B115" s="15"/>
      <c r="C115" s="59">
        <v>112</v>
      </c>
      <c r="D115" s="60" t="s">
        <v>231</v>
      </c>
      <c r="E115" s="83"/>
      <c r="F115" s="71">
        <v>2</v>
      </c>
      <c r="G115" s="90"/>
      <c r="H115" s="90">
        <v>3</v>
      </c>
      <c r="I115" s="72"/>
      <c r="J115" s="62"/>
      <c r="K115" s="6"/>
      <c r="L115" s="10"/>
      <c r="M115" s="30"/>
      <c r="N115" s="12"/>
    </row>
    <row r="116" spans="2:14" ht="29.45" customHeight="1" x14ac:dyDescent="0.55000000000000004">
      <c r="B116" s="15"/>
      <c r="C116" s="59">
        <v>113</v>
      </c>
      <c r="D116" s="60" t="s">
        <v>232</v>
      </c>
      <c r="E116" s="83"/>
      <c r="F116" s="71">
        <v>2</v>
      </c>
      <c r="G116" s="90"/>
      <c r="H116" s="90">
        <v>3</v>
      </c>
      <c r="I116" s="72"/>
      <c r="J116" s="62"/>
      <c r="K116" s="6"/>
      <c r="L116" s="10"/>
      <c r="M116" s="30"/>
      <c r="N116" s="12"/>
    </row>
    <row r="117" spans="2:14" ht="29.45" customHeight="1" x14ac:dyDescent="0.55000000000000004">
      <c r="B117" s="15"/>
      <c r="C117" s="59">
        <v>114</v>
      </c>
      <c r="D117" s="60" t="s">
        <v>233</v>
      </c>
      <c r="E117" s="83"/>
      <c r="F117" s="71">
        <v>2</v>
      </c>
      <c r="G117" s="90"/>
      <c r="H117" s="90">
        <v>3</v>
      </c>
      <c r="I117" s="72"/>
      <c r="J117" s="62"/>
      <c r="K117" s="6"/>
      <c r="L117" s="10"/>
      <c r="M117" s="30"/>
      <c r="N117" s="12"/>
    </row>
    <row r="118" spans="2:14" ht="29.45" customHeight="1" x14ac:dyDescent="0.55000000000000004">
      <c r="B118" s="15"/>
      <c r="C118" s="59">
        <v>115</v>
      </c>
      <c r="D118" s="60" t="s">
        <v>234</v>
      </c>
      <c r="E118" s="83"/>
      <c r="F118" s="71">
        <v>2</v>
      </c>
      <c r="G118" s="90"/>
      <c r="H118" s="90">
        <v>3</v>
      </c>
      <c r="I118" s="72"/>
      <c r="J118" s="62"/>
      <c r="K118" s="6"/>
      <c r="L118" s="10"/>
      <c r="M118" s="30"/>
      <c r="N118" s="12"/>
    </row>
    <row r="119" spans="2:14" ht="29.45" customHeight="1" x14ac:dyDescent="0.55000000000000004">
      <c r="B119" s="15"/>
      <c r="C119" s="59">
        <v>116</v>
      </c>
      <c r="D119" s="60" t="s">
        <v>235</v>
      </c>
      <c r="E119" s="83"/>
      <c r="F119" s="71">
        <v>2</v>
      </c>
      <c r="G119" s="90"/>
      <c r="H119" s="90">
        <v>3</v>
      </c>
      <c r="I119" s="72"/>
      <c r="J119" s="62"/>
      <c r="K119" s="6"/>
      <c r="L119" s="10"/>
      <c r="M119" s="30"/>
      <c r="N119" s="12"/>
    </row>
    <row r="120" spans="2:14" ht="29.45" customHeight="1" x14ac:dyDescent="0.55000000000000004">
      <c r="B120" s="15"/>
      <c r="C120" s="59">
        <v>117</v>
      </c>
      <c r="D120" s="60" t="s">
        <v>236</v>
      </c>
      <c r="E120" s="83"/>
      <c r="F120" s="71">
        <v>2</v>
      </c>
      <c r="G120" s="90"/>
      <c r="H120" s="90">
        <v>3</v>
      </c>
      <c r="I120" s="72"/>
      <c r="J120" s="62"/>
      <c r="K120" s="6"/>
      <c r="L120" s="10"/>
      <c r="M120" s="30"/>
      <c r="N120" s="12"/>
    </row>
    <row r="121" spans="2:14" ht="29.45" customHeight="1" x14ac:dyDescent="0.55000000000000004">
      <c r="B121" s="15"/>
      <c r="C121" s="59">
        <v>118</v>
      </c>
      <c r="D121" s="60" t="s">
        <v>237</v>
      </c>
      <c r="E121" s="83"/>
      <c r="F121" s="71">
        <v>2</v>
      </c>
      <c r="G121" s="90"/>
      <c r="H121" s="90">
        <v>3</v>
      </c>
      <c r="I121" s="72"/>
      <c r="J121" s="62"/>
      <c r="K121" s="6"/>
      <c r="L121" s="10"/>
      <c r="M121" s="30"/>
      <c r="N121" s="12"/>
    </row>
    <row r="122" spans="2:14" ht="29.45" customHeight="1" x14ac:dyDescent="0.55000000000000004">
      <c r="B122" s="15"/>
      <c r="C122" s="59">
        <v>119</v>
      </c>
      <c r="D122" s="60" t="s">
        <v>238</v>
      </c>
      <c r="E122" s="83"/>
      <c r="F122" s="71">
        <v>2</v>
      </c>
      <c r="G122" s="90"/>
      <c r="H122" s="90">
        <v>3</v>
      </c>
      <c r="I122" s="72"/>
      <c r="J122" s="62"/>
      <c r="K122" s="6"/>
      <c r="L122" s="10"/>
      <c r="M122" s="30"/>
      <c r="N122" s="12"/>
    </row>
    <row r="123" spans="2:14" ht="29.45" customHeight="1" x14ac:dyDescent="0.55000000000000004">
      <c r="B123" s="15"/>
      <c r="C123" s="59">
        <v>120</v>
      </c>
      <c r="D123" s="60" t="s">
        <v>239</v>
      </c>
      <c r="E123" s="83"/>
      <c r="F123" s="71">
        <v>2</v>
      </c>
      <c r="G123" s="90"/>
      <c r="H123" s="90">
        <v>3</v>
      </c>
      <c r="I123" s="72"/>
      <c r="J123" s="62"/>
      <c r="K123" s="6"/>
      <c r="L123" s="10"/>
      <c r="M123" s="30"/>
      <c r="N123" s="12"/>
    </row>
    <row r="124" spans="2:14" ht="29.45" customHeight="1" x14ac:dyDescent="0.55000000000000004">
      <c r="B124" s="15"/>
      <c r="C124" s="59">
        <v>121</v>
      </c>
      <c r="D124" s="60" t="s">
        <v>240</v>
      </c>
      <c r="E124" s="83"/>
      <c r="F124" s="71">
        <v>2</v>
      </c>
      <c r="G124" s="90"/>
      <c r="H124" s="90">
        <v>3</v>
      </c>
      <c r="I124" s="72"/>
      <c r="J124" s="62"/>
      <c r="K124" s="6"/>
      <c r="L124" s="10"/>
      <c r="M124" s="30"/>
      <c r="N124" s="12"/>
    </row>
    <row r="125" spans="2:14" ht="29.45" customHeight="1" x14ac:dyDescent="0.55000000000000004">
      <c r="B125" s="15"/>
      <c r="C125" s="59">
        <v>122</v>
      </c>
      <c r="D125" s="60" t="s">
        <v>241</v>
      </c>
      <c r="E125" s="83"/>
      <c r="F125" s="71">
        <v>2</v>
      </c>
      <c r="G125" s="90"/>
      <c r="H125" s="90">
        <v>3</v>
      </c>
      <c r="I125" s="72"/>
      <c r="J125" s="62"/>
      <c r="K125" s="6"/>
      <c r="L125" s="10"/>
      <c r="M125" s="30"/>
      <c r="N125" s="12"/>
    </row>
    <row r="126" spans="2:14" ht="29.45" customHeight="1" x14ac:dyDescent="0.55000000000000004">
      <c r="B126" s="15"/>
      <c r="C126" s="59">
        <v>123</v>
      </c>
      <c r="D126" s="60" t="s">
        <v>242</v>
      </c>
      <c r="E126" s="83"/>
      <c r="F126" s="71">
        <v>2</v>
      </c>
      <c r="G126" s="90">
        <f t="shared" ref="G126:G144" si="0">IF(F126=2,I126,0)</f>
        <v>0</v>
      </c>
      <c r="H126" s="90">
        <v>3</v>
      </c>
      <c r="I126" s="72"/>
      <c r="J126" s="62"/>
      <c r="K126" s="6"/>
      <c r="L126" s="10"/>
      <c r="M126" s="30"/>
      <c r="N126" s="12"/>
    </row>
    <row r="127" spans="2:14" ht="29.45" customHeight="1" x14ac:dyDescent="0.55000000000000004">
      <c r="B127" s="15"/>
      <c r="C127" s="59">
        <v>124</v>
      </c>
      <c r="D127" s="60" t="s">
        <v>243</v>
      </c>
      <c r="E127" s="83"/>
      <c r="F127" s="71">
        <v>2</v>
      </c>
      <c r="G127" s="90">
        <f t="shared" si="0"/>
        <v>0</v>
      </c>
      <c r="H127" s="90">
        <v>3</v>
      </c>
      <c r="I127" s="72"/>
      <c r="J127" s="62"/>
      <c r="K127" s="6"/>
      <c r="L127" s="10"/>
      <c r="M127" s="30"/>
      <c r="N127" s="12"/>
    </row>
    <row r="128" spans="2:14" ht="29.45" customHeight="1" x14ac:dyDescent="0.55000000000000004">
      <c r="B128" s="15"/>
      <c r="C128" s="59">
        <v>125</v>
      </c>
      <c r="D128" s="60" t="s">
        <v>244</v>
      </c>
      <c r="E128" s="83"/>
      <c r="F128" s="71">
        <v>2</v>
      </c>
      <c r="G128" s="90">
        <f t="shared" si="0"/>
        <v>0</v>
      </c>
      <c r="H128" s="90">
        <v>3</v>
      </c>
      <c r="I128" s="72"/>
      <c r="J128" s="62"/>
      <c r="K128" s="6"/>
      <c r="L128" s="10"/>
      <c r="M128" s="30"/>
      <c r="N128" s="12"/>
    </row>
    <row r="129" spans="2:14" ht="29.45" customHeight="1" x14ac:dyDescent="0.55000000000000004">
      <c r="B129" s="15"/>
      <c r="C129" s="59">
        <v>126</v>
      </c>
      <c r="D129" s="60" t="s">
        <v>245</v>
      </c>
      <c r="E129" s="83"/>
      <c r="F129" s="71">
        <v>2</v>
      </c>
      <c r="G129" s="90">
        <f t="shared" si="0"/>
        <v>0</v>
      </c>
      <c r="H129" s="90">
        <v>3</v>
      </c>
      <c r="I129" s="72"/>
      <c r="J129" s="62"/>
      <c r="K129" s="6"/>
      <c r="L129" s="10"/>
      <c r="M129" s="30"/>
      <c r="N129" s="12"/>
    </row>
    <row r="130" spans="2:14" ht="29.45" customHeight="1" x14ac:dyDescent="0.55000000000000004">
      <c r="B130" s="15"/>
      <c r="C130" s="59">
        <v>127</v>
      </c>
      <c r="D130" s="60" t="s">
        <v>246</v>
      </c>
      <c r="E130" s="83"/>
      <c r="F130" s="71">
        <v>2</v>
      </c>
      <c r="G130" s="90">
        <f t="shared" si="0"/>
        <v>0</v>
      </c>
      <c r="H130" s="90">
        <v>3</v>
      </c>
      <c r="I130" s="72"/>
      <c r="J130" s="62"/>
      <c r="K130" s="6"/>
      <c r="L130" s="10"/>
      <c r="M130" s="30"/>
      <c r="N130" s="12"/>
    </row>
    <row r="131" spans="2:14" ht="29.45" customHeight="1" x14ac:dyDescent="0.55000000000000004">
      <c r="B131" s="15"/>
      <c r="C131" s="59">
        <v>128</v>
      </c>
      <c r="D131" s="60" t="s">
        <v>247</v>
      </c>
      <c r="E131" s="83"/>
      <c r="F131" s="71">
        <v>2</v>
      </c>
      <c r="G131" s="90">
        <f t="shared" si="0"/>
        <v>0</v>
      </c>
      <c r="H131" s="90">
        <v>3</v>
      </c>
      <c r="I131" s="72"/>
      <c r="J131" s="62"/>
      <c r="K131" s="6"/>
      <c r="L131" s="10"/>
      <c r="M131" s="30"/>
      <c r="N131" s="12"/>
    </row>
    <row r="132" spans="2:14" ht="29.45" customHeight="1" x14ac:dyDescent="0.55000000000000004">
      <c r="B132" s="15"/>
      <c r="C132" s="59">
        <v>129</v>
      </c>
      <c r="D132" s="60" t="s">
        <v>248</v>
      </c>
      <c r="E132" s="83"/>
      <c r="F132" s="71">
        <v>2</v>
      </c>
      <c r="G132" s="90">
        <f t="shared" si="0"/>
        <v>0</v>
      </c>
      <c r="H132" s="90">
        <v>3</v>
      </c>
      <c r="I132" s="72"/>
      <c r="J132" s="62"/>
      <c r="K132" s="6"/>
      <c r="L132" s="10"/>
      <c r="M132" s="30"/>
      <c r="N132" s="12"/>
    </row>
    <row r="133" spans="2:14" ht="29.45" customHeight="1" x14ac:dyDescent="0.55000000000000004">
      <c r="B133" s="15"/>
      <c r="C133" s="59">
        <v>130</v>
      </c>
      <c r="D133" s="60" t="s">
        <v>249</v>
      </c>
      <c r="E133" s="83"/>
      <c r="F133" s="71">
        <v>2</v>
      </c>
      <c r="G133" s="90">
        <f t="shared" si="0"/>
        <v>0</v>
      </c>
      <c r="H133" s="90">
        <v>3</v>
      </c>
      <c r="I133" s="72"/>
      <c r="J133" s="62"/>
      <c r="K133" s="6"/>
      <c r="L133" s="10"/>
      <c r="M133" s="30"/>
      <c r="N133" s="12"/>
    </row>
    <row r="134" spans="2:14" ht="29.45" customHeight="1" x14ac:dyDescent="0.55000000000000004">
      <c r="B134" s="15"/>
      <c r="C134" s="59">
        <v>131</v>
      </c>
      <c r="D134" s="60" t="s">
        <v>250</v>
      </c>
      <c r="E134" s="83"/>
      <c r="F134" s="71">
        <v>2</v>
      </c>
      <c r="G134" s="90">
        <f t="shared" si="0"/>
        <v>0</v>
      </c>
      <c r="H134" s="90">
        <v>3</v>
      </c>
      <c r="I134" s="72"/>
      <c r="J134" s="62"/>
      <c r="K134" s="6"/>
      <c r="L134" s="10"/>
      <c r="M134" s="30"/>
      <c r="N134" s="12"/>
    </row>
    <row r="135" spans="2:14" ht="29.45" customHeight="1" x14ac:dyDescent="0.55000000000000004">
      <c r="B135" s="15"/>
      <c r="C135" s="59">
        <v>132</v>
      </c>
      <c r="D135" s="60" t="s">
        <v>251</v>
      </c>
      <c r="E135" s="83"/>
      <c r="F135" s="71">
        <v>2</v>
      </c>
      <c r="G135" s="90">
        <f t="shared" si="0"/>
        <v>0</v>
      </c>
      <c r="H135" s="90">
        <v>3</v>
      </c>
      <c r="I135" s="72"/>
      <c r="J135" s="62"/>
      <c r="K135" s="6"/>
      <c r="L135" s="10"/>
      <c r="M135" s="30"/>
      <c r="N135" s="12"/>
    </row>
    <row r="136" spans="2:14" ht="29.45" customHeight="1" x14ac:dyDescent="0.55000000000000004">
      <c r="B136" s="15"/>
      <c r="C136" s="59">
        <v>133</v>
      </c>
      <c r="D136" s="60" t="s">
        <v>252</v>
      </c>
      <c r="E136" s="83"/>
      <c r="F136" s="71">
        <v>2</v>
      </c>
      <c r="G136" s="90">
        <f t="shared" si="0"/>
        <v>0</v>
      </c>
      <c r="H136" s="90">
        <v>3</v>
      </c>
      <c r="I136" s="72"/>
      <c r="J136" s="62"/>
      <c r="K136" s="6"/>
      <c r="L136" s="10"/>
      <c r="M136" s="30"/>
      <c r="N136" s="12"/>
    </row>
    <row r="137" spans="2:14" ht="29.45" customHeight="1" x14ac:dyDescent="0.55000000000000004">
      <c r="B137" s="15"/>
      <c r="C137" s="59">
        <v>134</v>
      </c>
      <c r="D137" s="60" t="s">
        <v>203</v>
      </c>
      <c r="E137" s="83"/>
      <c r="F137" s="71">
        <v>4</v>
      </c>
      <c r="G137" s="90">
        <f t="shared" si="0"/>
        <v>0</v>
      </c>
      <c r="H137" s="90">
        <v>3</v>
      </c>
      <c r="I137" s="72"/>
      <c r="J137" s="62"/>
      <c r="K137" s="6"/>
      <c r="L137" s="10"/>
      <c r="M137" s="30"/>
      <c r="N137" s="12"/>
    </row>
    <row r="138" spans="2:14" ht="29.45" customHeight="1" x14ac:dyDescent="0.55000000000000004">
      <c r="B138" s="15"/>
      <c r="C138" s="59">
        <v>135</v>
      </c>
      <c r="D138" s="60" t="s">
        <v>204</v>
      </c>
      <c r="E138" s="83"/>
      <c r="F138" s="71">
        <v>4</v>
      </c>
      <c r="G138" s="90">
        <f t="shared" si="0"/>
        <v>0</v>
      </c>
      <c r="H138" s="90">
        <v>3</v>
      </c>
      <c r="I138" s="72"/>
      <c r="J138" s="62"/>
      <c r="K138" s="6"/>
      <c r="L138" s="10"/>
      <c r="M138" s="30"/>
      <c r="N138" s="12"/>
    </row>
    <row r="139" spans="2:14" ht="29.45" customHeight="1" x14ac:dyDescent="0.55000000000000004">
      <c r="B139" s="15"/>
      <c r="C139" s="59">
        <v>136</v>
      </c>
      <c r="D139" s="60" t="s">
        <v>205</v>
      </c>
      <c r="E139" s="83"/>
      <c r="F139" s="71">
        <v>4</v>
      </c>
      <c r="G139" s="90">
        <f t="shared" si="0"/>
        <v>0</v>
      </c>
      <c r="H139" s="90">
        <v>3</v>
      </c>
      <c r="I139" s="72"/>
      <c r="J139" s="62"/>
      <c r="K139" s="6"/>
      <c r="L139" s="10"/>
      <c r="M139" s="30"/>
      <c r="N139" s="12"/>
    </row>
    <row r="140" spans="2:14" ht="29.45" customHeight="1" x14ac:dyDescent="0.55000000000000004">
      <c r="B140" s="15"/>
      <c r="C140" s="59">
        <v>137</v>
      </c>
      <c r="D140" s="60" t="s">
        <v>206</v>
      </c>
      <c r="E140" s="83"/>
      <c r="F140" s="71">
        <v>4</v>
      </c>
      <c r="G140" s="90">
        <f t="shared" si="0"/>
        <v>0</v>
      </c>
      <c r="H140" s="90">
        <v>3</v>
      </c>
      <c r="I140" s="72"/>
      <c r="J140" s="62"/>
      <c r="K140" s="6"/>
      <c r="L140" s="10"/>
      <c r="M140" s="30"/>
      <c r="N140" s="12"/>
    </row>
    <row r="141" spans="2:14" ht="29.45" customHeight="1" x14ac:dyDescent="0.55000000000000004">
      <c r="B141" s="15"/>
      <c r="C141" s="59">
        <v>138</v>
      </c>
      <c r="D141" s="55" t="s">
        <v>207</v>
      </c>
      <c r="E141" s="84"/>
      <c r="F141" s="71">
        <v>4</v>
      </c>
      <c r="G141" s="90">
        <f t="shared" si="0"/>
        <v>0</v>
      </c>
      <c r="H141" s="90">
        <v>3</v>
      </c>
      <c r="I141" s="72"/>
      <c r="J141" s="62">
        <f>IF(F141=2,#REF!,0)</f>
        <v>0</v>
      </c>
      <c r="K141" s="6" t="e">
        <f>IF(F141=1,0,#REF!)</f>
        <v>#REF!</v>
      </c>
      <c r="L141" s="10">
        <f>IF(F141=2,I141*#REF!,0)</f>
        <v>0</v>
      </c>
      <c r="M141" s="30"/>
      <c r="N141" s="12"/>
    </row>
    <row r="142" spans="2:14" ht="27" customHeight="1" x14ac:dyDescent="0.55000000000000004">
      <c r="B142" s="15"/>
      <c r="C142" s="59">
        <v>139</v>
      </c>
      <c r="D142" s="55" t="s">
        <v>253</v>
      </c>
      <c r="E142" s="84"/>
      <c r="F142" s="71">
        <v>4</v>
      </c>
      <c r="G142" s="90">
        <f t="shared" si="0"/>
        <v>0</v>
      </c>
      <c r="H142" s="90">
        <v>3</v>
      </c>
      <c r="I142" s="72"/>
      <c r="J142" s="62">
        <f>IF(F142=2,#REF!,0)</f>
        <v>0</v>
      </c>
      <c r="K142" s="6" t="e">
        <f>IF(F142=1,0,#REF!)</f>
        <v>#REF!</v>
      </c>
      <c r="L142" s="10">
        <f>IF(F142=2,I142*#REF!,0)</f>
        <v>0</v>
      </c>
      <c r="M142" s="30"/>
      <c r="N142" s="12"/>
    </row>
    <row r="143" spans="2:14" ht="27" customHeight="1" x14ac:dyDescent="0.25">
      <c r="B143" s="15"/>
      <c r="C143" s="59">
        <v>140</v>
      </c>
      <c r="D143" s="56" t="s">
        <v>254</v>
      </c>
      <c r="E143" s="85"/>
      <c r="F143" s="71">
        <v>4</v>
      </c>
      <c r="G143" s="90">
        <f t="shared" si="0"/>
        <v>0</v>
      </c>
      <c r="H143" s="90">
        <v>3</v>
      </c>
      <c r="I143" s="72"/>
      <c r="J143" s="62">
        <f>IF(F143=2,#REF!,0)</f>
        <v>0</v>
      </c>
      <c r="K143" s="6" t="e">
        <f>IF(F143=1,0,#REF!)</f>
        <v>#REF!</v>
      </c>
      <c r="L143" s="10">
        <f>IF(F143=2,I143*#REF!,0)</f>
        <v>0</v>
      </c>
      <c r="M143" s="30"/>
      <c r="N143" s="12"/>
    </row>
    <row r="144" spans="2:14" ht="27" customHeight="1" x14ac:dyDescent="0.25">
      <c r="B144" s="15"/>
      <c r="C144" s="59">
        <v>141</v>
      </c>
      <c r="D144" s="56" t="s">
        <v>255</v>
      </c>
      <c r="E144" s="85"/>
      <c r="F144" s="71">
        <v>4</v>
      </c>
      <c r="G144" s="90">
        <f t="shared" si="0"/>
        <v>0</v>
      </c>
      <c r="H144" s="90">
        <v>3</v>
      </c>
      <c r="I144" s="72"/>
      <c r="J144" s="62">
        <f>IF(F144=2,#REF!,0)</f>
        <v>0</v>
      </c>
      <c r="K144" s="6" t="e">
        <f>IF(F144=1,0,#REF!)</f>
        <v>#REF!</v>
      </c>
      <c r="L144" s="10">
        <f>IF(F144=2,I144*#REF!,0)</f>
        <v>0</v>
      </c>
      <c r="M144" s="30"/>
      <c r="N144" s="12"/>
    </row>
    <row r="145" spans="2:14" ht="27" customHeight="1" x14ac:dyDescent="0.25">
      <c r="B145" s="15"/>
      <c r="C145" s="59">
        <v>142</v>
      </c>
      <c r="D145" s="56" t="s">
        <v>256</v>
      </c>
      <c r="E145" s="85"/>
      <c r="F145" s="71">
        <v>4</v>
      </c>
      <c r="G145" s="90"/>
      <c r="H145" s="90">
        <v>3</v>
      </c>
      <c r="I145" s="72"/>
      <c r="J145" s="62"/>
      <c r="K145" s="6"/>
      <c r="L145" s="10"/>
      <c r="M145" s="30"/>
      <c r="N145" s="12"/>
    </row>
    <row r="146" spans="2:14" ht="27" customHeight="1" x14ac:dyDescent="0.25">
      <c r="B146" s="15"/>
      <c r="C146" s="59">
        <v>143</v>
      </c>
      <c r="D146" s="56" t="s">
        <v>176</v>
      </c>
      <c r="E146" s="85"/>
      <c r="F146" s="71">
        <v>5</v>
      </c>
      <c r="G146" s="90"/>
      <c r="H146" s="90">
        <v>3</v>
      </c>
      <c r="I146" s="72"/>
      <c r="J146" s="62"/>
      <c r="K146" s="6"/>
      <c r="L146" s="10"/>
      <c r="M146" s="30"/>
      <c r="N146" s="12"/>
    </row>
    <row r="147" spans="2:14" ht="27" customHeight="1" x14ac:dyDescent="0.25">
      <c r="B147" s="15"/>
      <c r="C147" s="59">
        <v>144</v>
      </c>
      <c r="D147" s="56" t="s">
        <v>177</v>
      </c>
      <c r="E147" s="85"/>
      <c r="F147" s="71">
        <v>5</v>
      </c>
      <c r="G147" s="90"/>
      <c r="H147" s="90">
        <v>3</v>
      </c>
      <c r="I147" s="72"/>
      <c r="J147" s="62"/>
      <c r="K147" s="6"/>
      <c r="L147" s="10"/>
      <c r="M147" s="30"/>
      <c r="N147" s="12"/>
    </row>
    <row r="148" spans="2:14" ht="27" customHeight="1" x14ac:dyDescent="0.25">
      <c r="B148" s="15"/>
      <c r="C148" s="59">
        <v>145</v>
      </c>
      <c r="D148" s="56" t="s">
        <v>178</v>
      </c>
      <c r="E148" s="85"/>
      <c r="F148" s="71">
        <v>5</v>
      </c>
      <c r="G148" s="90"/>
      <c r="H148" s="90">
        <v>3</v>
      </c>
      <c r="I148" s="72"/>
      <c r="J148" s="62"/>
      <c r="K148" s="6"/>
      <c r="L148" s="10"/>
      <c r="M148" s="30"/>
      <c r="N148" s="12"/>
    </row>
    <row r="149" spans="2:14" ht="27" customHeight="1" x14ac:dyDescent="0.25">
      <c r="B149" s="15"/>
      <c r="C149" s="59">
        <v>146</v>
      </c>
      <c r="D149" s="56" t="s">
        <v>179</v>
      </c>
      <c r="E149" s="85"/>
      <c r="F149" s="71">
        <v>5</v>
      </c>
      <c r="G149" s="90">
        <f>IF(F149=2,I149,0)</f>
        <v>0</v>
      </c>
      <c r="H149" s="90">
        <v>3</v>
      </c>
      <c r="I149" s="72"/>
      <c r="J149" s="62">
        <f>IF(F149=2,#REF!,0)</f>
        <v>0</v>
      </c>
      <c r="K149" s="6" t="e">
        <f>IF(F149=1,0,#REF!)</f>
        <v>#REF!</v>
      </c>
      <c r="L149" s="10">
        <f>IF(F149=2,I149*#REF!,0)</f>
        <v>0</v>
      </c>
      <c r="M149" s="30"/>
      <c r="N149" s="12"/>
    </row>
    <row r="150" spans="2:14" ht="27" customHeight="1" x14ac:dyDescent="0.25">
      <c r="B150" s="15"/>
      <c r="C150" s="59">
        <v>147</v>
      </c>
      <c r="D150" s="56" t="s">
        <v>180</v>
      </c>
      <c r="E150" s="85"/>
      <c r="F150" s="71">
        <v>5</v>
      </c>
      <c r="G150" s="90">
        <f>IF(F150=2,I150,0)</f>
        <v>0</v>
      </c>
      <c r="H150" s="90">
        <v>3</v>
      </c>
      <c r="I150" s="72"/>
      <c r="J150" s="62">
        <f>IF(F150=2,#REF!,0)</f>
        <v>0</v>
      </c>
      <c r="K150" s="6" t="e">
        <f>IF(F150=1,0,#REF!)</f>
        <v>#REF!</v>
      </c>
      <c r="L150" s="10">
        <f>IF(F150=2,I150*#REF!,0)</f>
        <v>0</v>
      </c>
      <c r="M150" s="30"/>
      <c r="N150" s="12"/>
    </row>
    <row r="151" spans="2:14" ht="27" customHeight="1" x14ac:dyDescent="0.25">
      <c r="B151" s="15"/>
      <c r="C151" s="59">
        <v>148</v>
      </c>
      <c r="D151" s="56" t="s">
        <v>181</v>
      </c>
      <c r="E151" s="85"/>
      <c r="F151" s="71">
        <v>5</v>
      </c>
      <c r="G151" s="90">
        <f>IF(F151=2,I151,0)</f>
        <v>0</v>
      </c>
      <c r="H151" s="90">
        <v>3</v>
      </c>
      <c r="I151" s="72"/>
      <c r="J151" s="62">
        <f>IF(F151=2,#REF!,0)</f>
        <v>0</v>
      </c>
      <c r="K151" s="6" t="e">
        <f>IF(F151=1,0,#REF!)</f>
        <v>#REF!</v>
      </c>
      <c r="L151" s="10">
        <f>IF(F151=2,I151*#REF!,0)</f>
        <v>0</v>
      </c>
      <c r="M151" s="30"/>
      <c r="N151" s="12"/>
    </row>
    <row r="152" spans="2:14" ht="27" customHeight="1" x14ac:dyDescent="0.25">
      <c r="B152" s="15"/>
      <c r="C152" s="59">
        <v>149</v>
      </c>
      <c r="D152" s="56" t="s">
        <v>257</v>
      </c>
      <c r="E152" s="85"/>
      <c r="F152" s="71">
        <v>5</v>
      </c>
      <c r="G152" s="90">
        <f t="shared" ref="G152:G158" si="1">IF(F152=2,I152,0)</f>
        <v>0</v>
      </c>
      <c r="H152" s="90">
        <v>3</v>
      </c>
      <c r="I152" s="72"/>
      <c r="J152" s="62">
        <f>IF(F152=2,#REF!,0)</f>
        <v>0</v>
      </c>
      <c r="K152" s="6" t="e">
        <f>IF(F152=1,0,#REF!)</f>
        <v>#REF!</v>
      </c>
      <c r="L152" s="10">
        <f>IF(F152=2,I152*#REF!,0)</f>
        <v>0</v>
      </c>
      <c r="M152" s="30"/>
      <c r="N152" s="12"/>
    </row>
    <row r="153" spans="2:14" ht="27" customHeight="1" x14ac:dyDescent="0.25">
      <c r="B153" s="15"/>
      <c r="C153" s="59">
        <v>150</v>
      </c>
      <c r="D153" s="56" t="s">
        <v>258</v>
      </c>
      <c r="E153" s="85"/>
      <c r="F153" s="71">
        <v>5</v>
      </c>
      <c r="G153" s="90">
        <f t="shared" si="1"/>
        <v>0</v>
      </c>
      <c r="H153" s="90">
        <v>3</v>
      </c>
      <c r="I153" s="72"/>
      <c r="J153" s="62">
        <f>IF(F153=2,#REF!,0)</f>
        <v>0</v>
      </c>
      <c r="K153" s="6" t="e">
        <f>IF(F153=1,0,#REF!)</f>
        <v>#REF!</v>
      </c>
      <c r="L153" s="10">
        <f>IF(F153=2,I153*#REF!,0)</f>
        <v>0</v>
      </c>
      <c r="M153" s="30"/>
      <c r="N153" s="12"/>
    </row>
    <row r="154" spans="2:14" ht="27" customHeight="1" x14ac:dyDescent="0.25">
      <c r="B154" s="15"/>
      <c r="C154" s="59">
        <v>151</v>
      </c>
      <c r="D154" s="56" t="s">
        <v>259</v>
      </c>
      <c r="E154" s="85"/>
      <c r="F154" s="71">
        <v>5</v>
      </c>
      <c r="G154" s="90">
        <f t="shared" si="1"/>
        <v>0</v>
      </c>
      <c r="H154" s="90">
        <v>3</v>
      </c>
      <c r="I154" s="72"/>
      <c r="J154" s="62">
        <f>IF(F154=2,#REF!,0)</f>
        <v>0</v>
      </c>
      <c r="K154" s="6" t="e">
        <f>IF(F154=1,0,#REF!)</f>
        <v>#REF!</v>
      </c>
      <c r="L154" s="10">
        <f>IF(F154=2,I154*#REF!,0)</f>
        <v>0</v>
      </c>
      <c r="M154" s="30"/>
      <c r="N154" s="12"/>
    </row>
    <row r="155" spans="2:14" ht="27" customHeight="1" x14ac:dyDescent="0.25">
      <c r="B155" s="15"/>
      <c r="C155" s="59">
        <v>152</v>
      </c>
      <c r="D155" s="56" t="s">
        <v>260</v>
      </c>
      <c r="E155" s="85"/>
      <c r="F155" s="71">
        <v>5</v>
      </c>
      <c r="G155" s="90">
        <f t="shared" si="1"/>
        <v>0</v>
      </c>
      <c r="H155" s="90">
        <v>3</v>
      </c>
      <c r="I155" s="72"/>
      <c r="J155" s="62">
        <f>IF(F155=2,#REF!,0)</f>
        <v>0</v>
      </c>
      <c r="K155" s="6" t="e">
        <f>IF(F155=1,0,#REF!)</f>
        <v>#REF!</v>
      </c>
      <c r="L155" s="10">
        <f>IF(F155=2,I155*#REF!,0)</f>
        <v>0</v>
      </c>
      <c r="M155" s="30"/>
      <c r="N155" s="12"/>
    </row>
    <row r="156" spans="2:14" ht="27" customHeight="1" x14ac:dyDescent="0.25">
      <c r="B156" s="15"/>
      <c r="C156" s="59">
        <v>153</v>
      </c>
      <c r="D156" s="56" t="s">
        <v>261</v>
      </c>
      <c r="E156" s="85"/>
      <c r="F156" s="71">
        <v>5</v>
      </c>
      <c r="G156" s="90">
        <f t="shared" si="1"/>
        <v>0</v>
      </c>
      <c r="H156" s="90">
        <v>3</v>
      </c>
      <c r="I156" s="72"/>
      <c r="J156" s="62">
        <f>IF(F156=2,#REF!,0)</f>
        <v>0</v>
      </c>
      <c r="K156" s="6" t="e">
        <f>IF(F156=1,0,#REF!)</f>
        <v>#REF!</v>
      </c>
      <c r="L156" s="10">
        <f>IF(F156=2,I156*#REF!,0)</f>
        <v>0</v>
      </c>
      <c r="M156" s="30"/>
      <c r="N156" s="12"/>
    </row>
    <row r="157" spans="2:14" ht="27" customHeight="1" x14ac:dyDescent="0.25">
      <c r="B157" s="15"/>
      <c r="C157" s="59">
        <v>154</v>
      </c>
      <c r="D157" s="56" t="s">
        <v>131</v>
      </c>
      <c r="E157" s="85"/>
      <c r="F157" s="71">
        <v>3</v>
      </c>
      <c r="G157" s="90">
        <f t="shared" si="1"/>
        <v>0</v>
      </c>
      <c r="H157" s="90">
        <v>1</v>
      </c>
      <c r="I157" s="72"/>
      <c r="J157" s="62">
        <f>IF(F157=2,#REF!,0)</f>
        <v>0</v>
      </c>
      <c r="K157" s="6" t="e">
        <f>IF(F157=1,0,#REF!)</f>
        <v>#REF!</v>
      </c>
      <c r="L157" s="10">
        <f>IF(F157=2,I157*#REF!,0)</f>
        <v>0</v>
      </c>
      <c r="M157" s="30"/>
      <c r="N157" s="12"/>
    </row>
    <row r="158" spans="2:14" ht="27" customHeight="1" x14ac:dyDescent="0.25">
      <c r="B158" s="15"/>
      <c r="C158" s="59">
        <v>155</v>
      </c>
      <c r="D158" s="56" t="s">
        <v>132</v>
      </c>
      <c r="E158" s="85"/>
      <c r="F158" s="71">
        <v>3</v>
      </c>
      <c r="G158" s="90">
        <f t="shared" si="1"/>
        <v>0</v>
      </c>
      <c r="H158" s="90">
        <v>1</v>
      </c>
      <c r="I158" s="72"/>
      <c r="J158" s="62">
        <f>IF(F158=2,#REF!,0)</f>
        <v>0</v>
      </c>
      <c r="K158" s="6" t="e">
        <f>IF(F158=1,0,#REF!)</f>
        <v>#REF!</v>
      </c>
      <c r="L158" s="10">
        <f>IF(F158=2,I158*#REF!,0)</f>
        <v>0</v>
      </c>
      <c r="M158" s="30"/>
      <c r="N158" s="12"/>
    </row>
    <row r="159" spans="2:14" ht="27" customHeight="1" x14ac:dyDescent="0.25">
      <c r="B159" s="15"/>
      <c r="C159" s="59">
        <v>156</v>
      </c>
      <c r="D159" s="56" t="s">
        <v>133</v>
      </c>
      <c r="E159" s="85"/>
      <c r="F159" s="71">
        <v>3</v>
      </c>
      <c r="G159" s="90"/>
      <c r="H159" s="90">
        <v>1</v>
      </c>
      <c r="I159" s="72"/>
      <c r="J159" s="62"/>
      <c r="K159" s="6"/>
      <c r="L159" s="10"/>
      <c r="M159" s="30"/>
      <c r="N159" s="12"/>
    </row>
    <row r="160" spans="2:14" ht="27" customHeight="1" x14ac:dyDescent="0.25">
      <c r="B160" s="15"/>
      <c r="C160" s="59">
        <v>157</v>
      </c>
      <c r="D160" s="56" t="s">
        <v>134</v>
      </c>
      <c r="E160" s="85"/>
      <c r="F160" s="71">
        <v>3</v>
      </c>
      <c r="G160" s="90"/>
      <c r="H160" s="90">
        <v>1</v>
      </c>
      <c r="I160" s="72"/>
      <c r="J160" s="62"/>
      <c r="K160" s="6"/>
      <c r="L160" s="10"/>
      <c r="M160" s="30"/>
      <c r="N160" s="12"/>
    </row>
    <row r="161" spans="2:14" ht="27" customHeight="1" x14ac:dyDescent="0.25">
      <c r="B161" s="15"/>
      <c r="C161" s="59">
        <v>158</v>
      </c>
      <c r="D161" s="56" t="s">
        <v>135</v>
      </c>
      <c r="E161" s="85"/>
      <c r="F161" s="71">
        <v>3</v>
      </c>
      <c r="G161" s="90"/>
      <c r="H161" s="90">
        <v>1</v>
      </c>
      <c r="I161" s="72"/>
      <c r="J161" s="62"/>
      <c r="K161" s="6"/>
      <c r="L161" s="10"/>
      <c r="M161" s="30"/>
      <c r="N161" s="12"/>
    </row>
    <row r="162" spans="2:14" ht="27" customHeight="1" x14ac:dyDescent="0.25">
      <c r="B162" s="15"/>
      <c r="C162" s="59">
        <v>159</v>
      </c>
      <c r="D162" s="56" t="s">
        <v>136</v>
      </c>
      <c r="E162" s="85"/>
      <c r="F162" s="71">
        <v>3</v>
      </c>
      <c r="G162" s="90"/>
      <c r="H162" s="90">
        <v>1</v>
      </c>
      <c r="I162" s="72"/>
      <c r="J162" s="62"/>
      <c r="K162" s="6"/>
      <c r="L162" s="10"/>
      <c r="M162" s="30"/>
      <c r="N162" s="12"/>
    </row>
    <row r="163" spans="2:14" ht="27" customHeight="1" x14ac:dyDescent="0.25">
      <c r="B163" s="15"/>
      <c r="C163" s="59">
        <v>160</v>
      </c>
      <c r="D163" s="56" t="s">
        <v>137</v>
      </c>
      <c r="E163" s="85"/>
      <c r="F163" s="71">
        <v>3</v>
      </c>
      <c r="G163" s="90"/>
      <c r="H163" s="90">
        <v>1</v>
      </c>
      <c r="I163" s="72"/>
      <c r="J163" s="62"/>
      <c r="K163" s="6"/>
      <c r="L163" s="10"/>
      <c r="M163" s="30"/>
      <c r="N163" s="12"/>
    </row>
    <row r="164" spans="2:14" ht="27" customHeight="1" x14ac:dyDescent="0.25">
      <c r="B164" s="15"/>
      <c r="C164" s="59">
        <v>161</v>
      </c>
      <c r="D164" s="56" t="s">
        <v>138</v>
      </c>
      <c r="E164" s="85"/>
      <c r="F164" s="71">
        <v>3</v>
      </c>
      <c r="G164" s="90"/>
      <c r="H164" s="90">
        <v>1</v>
      </c>
      <c r="I164" s="72"/>
      <c r="J164" s="62"/>
      <c r="K164" s="6"/>
      <c r="L164" s="10"/>
      <c r="M164" s="30"/>
      <c r="N164" s="12"/>
    </row>
    <row r="165" spans="2:14" ht="27" customHeight="1" x14ac:dyDescent="0.25">
      <c r="B165" s="15"/>
      <c r="C165" s="59">
        <v>162</v>
      </c>
      <c r="D165" s="56" t="s">
        <v>139</v>
      </c>
      <c r="E165" s="85"/>
      <c r="F165" s="71">
        <v>3</v>
      </c>
      <c r="G165" s="90"/>
      <c r="H165" s="90">
        <v>1</v>
      </c>
      <c r="I165" s="72"/>
      <c r="J165" s="62"/>
      <c r="K165" s="6"/>
      <c r="L165" s="10"/>
      <c r="M165" s="30"/>
      <c r="N165" s="12"/>
    </row>
    <row r="166" spans="2:14" ht="27" customHeight="1" x14ac:dyDescent="0.25">
      <c r="B166" s="15"/>
      <c r="C166" s="59">
        <v>163</v>
      </c>
      <c r="D166" s="56" t="s">
        <v>140</v>
      </c>
      <c r="E166" s="85"/>
      <c r="F166" s="71">
        <v>3</v>
      </c>
      <c r="G166" s="90"/>
      <c r="H166" s="90">
        <v>1</v>
      </c>
      <c r="I166" s="72"/>
      <c r="J166" s="62"/>
      <c r="K166" s="6"/>
      <c r="L166" s="10"/>
      <c r="M166" s="30"/>
      <c r="N166" s="12"/>
    </row>
    <row r="167" spans="2:14" ht="27" customHeight="1" x14ac:dyDescent="0.25">
      <c r="B167" s="15"/>
      <c r="C167" s="59">
        <v>164</v>
      </c>
      <c r="D167" s="56" t="s">
        <v>141</v>
      </c>
      <c r="E167" s="85"/>
      <c r="F167" s="71">
        <v>3</v>
      </c>
      <c r="G167" s="90"/>
      <c r="H167" s="90">
        <v>1</v>
      </c>
      <c r="I167" s="72"/>
      <c r="J167" s="62"/>
      <c r="K167" s="6"/>
      <c r="L167" s="10"/>
      <c r="M167" s="30"/>
      <c r="N167" s="12"/>
    </row>
    <row r="168" spans="2:14" ht="27" customHeight="1" x14ac:dyDescent="0.25">
      <c r="B168" s="15"/>
      <c r="C168" s="59">
        <v>165</v>
      </c>
      <c r="D168" s="56" t="s">
        <v>142</v>
      </c>
      <c r="E168" s="85"/>
      <c r="F168" s="71">
        <v>3</v>
      </c>
      <c r="G168" s="90"/>
      <c r="H168" s="90">
        <v>1</v>
      </c>
      <c r="I168" s="72"/>
      <c r="J168" s="62"/>
      <c r="K168" s="6"/>
      <c r="L168" s="10"/>
      <c r="M168" s="30"/>
      <c r="N168" s="12"/>
    </row>
    <row r="169" spans="2:14" ht="27" customHeight="1" x14ac:dyDescent="0.25">
      <c r="B169" s="15"/>
      <c r="C169" s="59">
        <v>166</v>
      </c>
      <c r="D169" s="56" t="s">
        <v>143</v>
      </c>
      <c r="E169" s="85"/>
      <c r="F169" s="71">
        <v>3</v>
      </c>
      <c r="G169" s="90"/>
      <c r="H169" s="90">
        <v>1</v>
      </c>
      <c r="I169" s="72"/>
      <c r="J169" s="62"/>
      <c r="K169" s="6"/>
      <c r="L169" s="10"/>
      <c r="M169" s="30"/>
      <c r="N169" s="12"/>
    </row>
    <row r="170" spans="2:14" ht="27" customHeight="1" x14ac:dyDescent="0.25">
      <c r="B170" s="15"/>
      <c r="C170" s="59">
        <v>167</v>
      </c>
      <c r="D170" s="56" t="s">
        <v>144</v>
      </c>
      <c r="E170" s="85"/>
      <c r="F170" s="71">
        <v>3</v>
      </c>
      <c r="G170" s="90"/>
      <c r="H170" s="90">
        <v>1</v>
      </c>
      <c r="I170" s="72"/>
      <c r="J170" s="62"/>
      <c r="K170" s="6"/>
      <c r="L170" s="10"/>
      <c r="M170" s="30"/>
      <c r="N170" s="12"/>
    </row>
    <row r="171" spans="2:14" ht="27" customHeight="1" x14ac:dyDescent="0.25">
      <c r="B171" s="15"/>
      <c r="C171" s="59">
        <v>168</v>
      </c>
      <c r="D171" s="56" t="s">
        <v>145</v>
      </c>
      <c r="E171" s="85"/>
      <c r="F171" s="71">
        <v>3</v>
      </c>
      <c r="G171" s="90"/>
      <c r="H171" s="90">
        <v>1</v>
      </c>
      <c r="I171" s="72"/>
      <c r="J171" s="62"/>
      <c r="K171" s="6"/>
      <c r="L171" s="10"/>
      <c r="M171" s="30"/>
      <c r="N171" s="12"/>
    </row>
    <row r="172" spans="2:14" ht="27" customHeight="1" x14ac:dyDescent="0.25">
      <c r="B172" s="15"/>
      <c r="C172" s="59">
        <v>169</v>
      </c>
      <c r="D172" s="56" t="s">
        <v>146</v>
      </c>
      <c r="E172" s="85"/>
      <c r="F172" s="71">
        <v>3</v>
      </c>
      <c r="G172" s="90"/>
      <c r="H172" s="90">
        <v>1</v>
      </c>
      <c r="I172" s="72"/>
      <c r="J172" s="62"/>
      <c r="K172" s="6"/>
      <c r="L172" s="10"/>
      <c r="M172" s="30"/>
      <c r="N172" s="12"/>
    </row>
    <row r="173" spans="2:14" ht="27" customHeight="1" x14ac:dyDescent="0.25">
      <c r="B173" s="15"/>
      <c r="C173" s="59">
        <v>170</v>
      </c>
      <c r="D173" s="56" t="s">
        <v>147</v>
      </c>
      <c r="E173" s="85"/>
      <c r="F173" s="71">
        <v>3</v>
      </c>
      <c r="G173" s="90"/>
      <c r="H173" s="90">
        <v>1</v>
      </c>
      <c r="I173" s="72"/>
      <c r="J173" s="62"/>
      <c r="K173" s="6"/>
      <c r="L173" s="10"/>
      <c r="M173" s="30"/>
      <c r="N173" s="12"/>
    </row>
    <row r="174" spans="2:14" ht="27" customHeight="1" x14ac:dyDescent="0.25">
      <c r="B174" s="15"/>
      <c r="C174" s="59">
        <v>171</v>
      </c>
      <c r="D174" s="56" t="s">
        <v>148</v>
      </c>
      <c r="E174" s="85"/>
      <c r="F174" s="71">
        <v>3</v>
      </c>
      <c r="G174" s="90"/>
      <c r="H174" s="90">
        <v>1</v>
      </c>
      <c r="I174" s="72"/>
      <c r="J174" s="62"/>
      <c r="K174" s="6"/>
      <c r="L174" s="10"/>
      <c r="M174" s="30"/>
      <c r="N174" s="12"/>
    </row>
    <row r="175" spans="2:14" ht="27" customHeight="1" x14ac:dyDescent="0.25">
      <c r="B175" s="15"/>
      <c r="C175" s="59">
        <v>172</v>
      </c>
      <c r="D175" s="56" t="s">
        <v>149</v>
      </c>
      <c r="E175" s="85"/>
      <c r="F175" s="71">
        <v>3</v>
      </c>
      <c r="G175" s="90"/>
      <c r="H175" s="90">
        <v>1</v>
      </c>
      <c r="I175" s="72"/>
      <c r="J175" s="62"/>
      <c r="K175" s="6"/>
      <c r="L175" s="10"/>
      <c r="M175" s="30"/>
      <c r="N175" s="12"/>
    </row>
    <row r="176" spans="2:14" ht="27" customHeight="1" x14ac:dyDescent="0.25">
      <c r="B176" s="15"/>
      <c r="C176" s="59">
        <v>173</v>
      </c>
      <c r="D176" s="56" t="s">
        <v>150</v>
      </c>
      <c r="E176" s="85"/>
      <c r="F176" s="71">
        <v>3</v>
      </c>
      <c r="G176" s="90"/>
      <c r="H176" s="90">
        <v>1</v>
      </c>
      <c r="I176" s="72"/>
      <c r="J176" s="62"/>
      <c r="K176" s="6"/>
      <c r="L176" s="10"/>
      <c r="M176" s="30"/>
      <c r="N176" s="12"/>
    </row>
    <row r="177" spans="2:14" ht="27" customHeight="1" x14ac:dyDescent="0.25">
      <c r="B177" s="15"/>
      <c r="C177" s="59">
        <v>174</v>
      </c>
      <c r="D177" s="56" t="s">
        <v>151</v>
      </c>
      <c r="E177" s="85"/>
      <c r="F177" s="71">
        <v>3</v>
      </c>
      <c r="G177" s="90"/>
      <c r="H177" s="90">
        <v>1</v>
      </c>
      <c r="I177" s="72"/>
      <c r="J177" s="62"/>
      <c r="K177" s="6"/>
      <c r="L177" s="10"/>
      <c r="M177" s="30"/>
      <c r="N177" s="12"/>
    </row>
    <row r="178" spans="2:14" ht="27" customHeight="1" x14ac:dyDescent="0.25">
      <c r="B178" s="15"/>
      <c r="C178" s="59">
        <v>175</v>
      </c>
      <c r="D178" s="172" t="s">
        <v>152</v>
      </c>
      <c r="E178" s="173"/>
      <c r="F178" s="71">
        <v>3</v>
      </c>
      <c r="G178" s="174"/>
      <c r="H178" s="90">
        <v>1</v>
      </c>
      <c r="I178" s="175"/>
      <c r="J178" s="176"/>
      <c r="K178" s="177"/>
      <c r="L178" s="178"/>
      <c r="M178" s="179"/>
      <c r="N178" s="180"/>
    </row>
    <row r="179" spans="2:14" ht="27" customHeight="1" x14ac:dyDescent="0.25">
      <c r="B179" s="15"/>
      <c r="C179" s="59">
        <v>176</v>
      </c>
      <c r="D179" s="172" t="s">
        <v>153</v>
      </c>
      <c r="E179" s="173"/>
      <c r="F179" s="71">
        <v>3</v>
      </c>
      <c r="G179" s="174"/>
      <c r="H179" s="90">
        <v>1</v>
      </c>
      <c r="I179" s="175"/>
      <c r="J179" s="176"/>
      <c r="K179" s="177"/>
      <c r="L179" s="178"/>
      <c r="M179" s="179"/>
      <c r="N179" s="180"/>
    </row>
    <row r="180" spans="2:14" ht="27" customHeight="1" x14ac:dyDescent="0.25">
      <c r="B180" s="15"/>
      <c r="C180" s="59">
        <v>177</v>
      </c>
      <c r="D180" s="172" t="s">
        <v>262</v>
      </c>
      <c r="E180" s="173"/>
      <c r="F180" s="71">
        <v>3</v>
      </c>
      <c r="G180" s="174"/>
      <c r="H180" s="174">
        <v>3</v>
      </c>
      <c r="I180" s="175"/>
      <c r="J180" s="176"/>
      <c r="K180" s="177"/>
      <c r="L180" s="178"/>
      <c r="M180" s="179"/>
      <c r="N180" s="180"/>
    </row>
    <row r="181" spans="2:14" ht="27" customHeight="1" x14ac:dyDescent="0.25">
      <c r="B181" s="15"/>
      <c r="C181" s="59">
        <v>178</v>
      </c>
      <c r="D181" s="172" t="s">
        <v>263</v>
      </c>
      <c r="E181" s="173"/>
      <c r="F181" s="71">
        <v>3</v>
      </c>
      <c r="G181" s="174"/>
      <c r="H181" s="174">
        <v>3</v>
      </c>
      <c r="I181" s="175"/>
      <c r="J181" s="176"/>
      <c r="K181" s="177"/>
      <c r="L181" s="178"/>
      <c r="M181" s="179"/>
      <c r="N181" s="180"/>
    </row>
    <row r="182" spans="2:14" ht="27" customHeight="1" x14ac:dyDescent="0.25">
      <c r="B182" s="15"/>
      <c r="C182" s="59">
        <v>179</v>
      </c>
      <c r="D182" s="172" t="s">
        <v>264</v>
      </c>
      <c r="E182" s="173"/>
      <c r="F182" s="71">
        <v>3</v>
      </c>
      <c r="G182" s="174"/>
      <c r="H182" s="174">
        <v>3</v>
      </c>
      <c r="I182" s="175"/>
      <c r="J182" s="176"/>
      <c r="K182" s="177"/>
      <c r="L182" s="178"/>
      <c r="M182" s="179"/>
      <c r="N182" s="180"/>
    </row>
    <row r="183" spans="2:14" ht="27" customHeight="1" x14ac:dyDescent="0.25">
      <c r="B183" s="15"/>
      <c r="C183" s="59">
        <v>180</v>
      </c>
      <c r="D183" s="172"/>
      <c r="E183" s="173"/>
      <c r="F183" s="71"/>
      <c r="G183" s="174"/>
      <c r="H183" s="174"/>
      <c r="I183" s="175"/>
      <c r="J183" s="176"/>
      <c r="K183" s="177"/>
      <c r="L183" s="178"/>
      <c r="M183" s="179"/>
      <c r="N183" s="180"/>
    </row>
    <row r="184" spans="2:14" ht="27" customHeight="1" x14ac:dyDescent="0.25">
      <c r="B184" s="15"/>
      <c r="C184" s="59">
        <v>181</v>
      </c>
      <c r="D184" s="172"/>
      <c r="E184" s="173"/>
      <c r="F184" s="71"/>
      <c r="G184" s="174"/>
      <c r="H184" s="174"/>
      <c r="I184" s="175"/>
      <c r="J184" s="176"/>
      <c r="K184" s="177"/>
      <c r="L184" s="178"/>
      <c r="M184" s="179"/>
      <c r="N184" s="180"/>
    </row>
    <row r="185" spans="2:14" ht="27" customHeight="1" x14ac:dyDescent="0.25">
      <c r="B185" s="15"/>
      <c r="C185" s="59">
        <v>182</v>
      </c>
      <c r="D185" s="172"/>
      <c r="E185" s="173"/>
      <c r="F185" s="71"/>
      <c r="G185" s="174"/>
      <c r="H185" s="174"/>
      <c r="I185" s="175"/>
      <c r="J185" s="176"/>
      <c r="K185" s="177"/>
      <c r="L185" s="178"/>
      <c r="M185" s="179"/>
      <c r="N185" s="180"/>
    </row>
    <row r="186" spans="2:14" ht="27" customHeight="1" x14ac:dyDescent="0.25">
      <c r="B186" s="15"/>
      <c r="C186" s="59">
        <v>183</v>
      </c>
      <c r="D186" s="172"/>
      <c r="E186" s="173"/>
      <c r="F186" s="71"/>
      <c r="G186" s="174"/>
      <c r="H186" s="174"/>
      <c r="I186" s="175"/>
      <c r="J186" s="176"/>
      <c r="K186" s="177"/>
      <c r="L186" s="178"/>
      <c r="M186" s="179"/>
      <c r="N186" s="180"/>
    </row>
    <row r="187" spans="2:14" ht="27" customHeight="1" x14ac:dyDescent="0.25">
      <c r="B187" s="15"/>
      <c r="C187" s="59">
        <v>184</v>
      </c>
      <c r="D187" s="172"/>
      <c r="E187" s="173"/>
      <c r="F187" s="71"/>
      <c r="G187" s="174"/>
      <c r="H187" s="174"/>
      <c r="I187" s="175"/>
      <c r="J187" s="176"/>
      <c r="K187" s="177"/>
      <c r="L187" s="178"/>
      <c r="M187" s="179"/>
      <c r="N187" s="180"/>
    </row>
    <row r="188" spans="2:14" ht="27" customHeight="1" x14ac:dyDescent="0.25">
      <c r="B188" s="15"/>
      <c r="C188" s="59">
        <v>185</v>
      </c>
      <c r="D188" s="172"/>
      <c r="E188" s="173"/>
      <c r="F188" s="71"/>
      <c r="G188" s="174"/>
      <c r="H188" s="174"/>
      <c r="I188" s="175"/>
      <c r="J188" s="176"/>
      <c r="K188" s="177"/>
      <c r="L188" s="178"/>
      <c r="M188" s="179"/>
      <c r="N188" s="180"/>
    </row>
    <row r="189" spans="2:14" ht="27" customHeight="1" x14ac:dyDescent="0.25">
      <c r="B189" s="15"/>
      <c r="C189" s="59">
        <v>186</v>
      </c>
      <c r="D189" s="172"/>
      <c r="E189" s="173"/>
      <c r="F189" s="71"/>
      <c r="G189" s="174"/>
      <c r="H189" s="174"/>
      <c r="I189" s="175"/>
      <c r="J189" s="176"/>
      <c r="K189" s="177"/>
      <c r="L189" s="178"/>
      <c r="M189" s="179"/>
      <c r="N189" s="180"/>
    </row>
    <row r="190" spans="2:14" ht="27" customHeight="1" x14ac:dyDescent="0.25">
      <c r="B190" s="15"/>
      <c r="C190" s="59">
        <v>187</v>
      </c>
      <c r="D190" s="172"/>
      <c r="E190" s="173"/>
      <c r="F190" s="71"/>
      <c r="G190" s="174"/>
      <c r="H190" s="174"/>
      <c r="I190" s="175"/>
      <c r="J190" s="176"/>
      <c r="K190" s="177"/>
      <c r="L190" s="178"/>
      <c r="M190" s="179"/>
      <c r="N190" s="180"/>
    </row>
    <row r="191" spans="2:14" ht="27" customHeight="1" x14ac:dyDescent="0.25">
      <c r="B191" s="15"/>
      <c r="C191" s="59">
        <v>188</v>
      </c>
      <c r="D191" s="172"/>
      <c r="E191" s="173"/>
      <c r="F191" s="71"/>
      <c r="G191" s="174"/>
      <c r="H191" s="174"/>
      <c r="I191" s="175"/>
      <c r="J191" s="176"/>
      <c r="K191" s="177"/>
      <c r="L191" s="178"/>
      <c r="M191" s="179"/>
      <c r="N191" s="180"/>
    </row>
    <row r="192" spans="2:14" ht="27" customHeight="1" x14ac:dyDescent="0.25">
      <c r="B192" s="15"/>
      <c r="C192" s="59">
        <v>189</v>
      </c>
      <c r="D192" s="172"/>
      <c r="E192" s="173"/>
      <c r="F192" s="71"/>
      <c r="G192" s="174"/>
      <c r="H192" s="174"/>
      <c r="I192" s="175"/>
      <c r="J192" s="176"/>
      <c r="K192" s="177"/>
      <c r="L192" s="178"/>
      <c r="M192" s="179"/>
      <c r="N192" s="180"/>
    </row>
    <row r="193" spans="2:14" ht="27" customHeight="1" x14ac:dyDescent="0.25">
      <c r="B193" s="15"/>
      <c r="C193" s="59">
        <v>190</v>
      </c>
      <c r="D193" s="172"/>
      <c r="E193" s="173"/>
      <c r="F193" s="71"/>
      <c r="G193" s="174"/>
      <c r="H193" s="174"/>
      <c r="I193" s="175"/>
      <c r="J193" s="176"/>
      <c r="K193" s="177"/>
      <c r="L193" s="178"/>
      <c r="M193" s="179"/>
      <c r="N193" s="180"/>
    </row>
    <row r="194" spans="2:14" ht="27" thickBot="1" x14ac:dyDescent="0.3">
      <c r="C194" s="59">
        <v>191</v>
      </c>
      <c r="D194" s="57"/>
      <c r="E194" s="86"/>
      <c r="F194" s="73"/>
      <c r="G194" s="91"/>
      <c r="H194" s="91"/>
      <c r="I194" s="74"/>
      <c r="J194" s="63"/>
      <c r="K194" s="7"/>
      <c r="L194" s="11"/>
      <c r="M194" s="82"/>
      <c r="N194" s="171"/>
    </row>
  </sheetData>
  <customSheetViews>
    <customSheetView guid="{159B670B-5A9A-4978-8B1D-ABF49F0883F3}" scale="70" hiddenColumns="1" topLeftCell="B1">
      <pane xSplit="3" ySplit="3" topLeftCell="E4" activePane="bottomRight" state="frozen"/>
      <selection pane="bottomRight" activeCell="D184" sqref="D184"/>
      <pageMargins left="0.7" right="0.7" top="0.75" bottom="0.75" header="0.3" footer="0.3"/>
      <pageSetup orientation="portrait" r:id="rId1"/>
    </customSheetView>
  </customSheetViews>
  <mergeCells count="2">
    <mergeCell ref="F2:I2"/>
    <mergeCell ref="C3:D3"/>
  </mergeCell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0000"/>
    <outlinePr summaryBelow="0"/>
  </sheetPr>
  <dimension ref="A1:Y318"/>
  <sheetViews>
    <sheetView rightToLeft="1" tabSelected="1" view="pageBreakPreview" zoomScale="115" zoomScaleNormal="100" zoomScaleSheetLayoutView="115" workbookViewId="0">
      <pane xSplit="6" ySplit="5" topLeftCell="L6" activePane="bottomRight" state="frozen"/>
      <selection pane="topRight" activeCell="G1" sqref="G1"/>
      <selection pane="bottomLeft" activeCell="A6" sqref="A6"/>
      <selection pane="bottomRight" activeCell="Y25" sqref="Y25"/>
    </sheetView>
  </sheetViews>
  <sheetFormatPr defaultColWidth="9.140625" defaultRowHeight="21.75" outlineLevelRow="2" x14ac:dyDescent="0.25"/>
  <cols>
    <col min="1" max="1" width="1" style="197" customWidth="1"/>
    <col min="2" max="2" width="1.7109375" style="419" customWidth="1"/>
    <col min="3" max="3" width="1.7109375" style="218" customWidth="1"/>
    <col min="4" max="4" width="1.7109375" style="219" customWidth="1"/>
    <col min="5" max="5" width="1.7109375" style="280" customWidth="1"/>
    <col min="6" max="6" width="44.42578125" style="226" bestFit="1" customWidth="1"/>
    <col min="7" max="7" width="3.140625" style="199" customWidth="1"/>
    <col min="8" max="8" width="2.7109375" style="200" customWidth="1"/>
    <col min="9" max="9" width="2.7109375" style="201" customWidth="1"/>
    <col min="10" max="10" width="2.7109375" style="200" customWidth="1"/>
    <col min="11" max="11" width="6.140625" style="200" customWidth="1"/>
    <col min="12" max="12" width="2.140625" style="202" hidden="1" customWidth="1"/>
    <col min="13" max="18" width="2.140625" style="203" hidden="1" customWidth="1"/>
    <col min="19" max="19" width="2.140625" style="119" customWidth="1"/>
    <col min="20" max="20" width="4.5703125" style="120" customWidth="1"/>
    <col min="21" max="21" width="2.140625" style="121" customWidth="1"/>
    <col min="22" max="22" width="2.140625" style="119" hidden="1" customWidth="1"/>
    <col min="23" max="23" width="2.140625" style="120" hidden="1" customWidth="1"/>
    <col min="24" max="24" width="3.28515625" style="121" hidden="1" customWidth="1"/>
    <col min="25" max="25" width="96.7109375" style="427" bestFit="1" customWidth="1"/>
    <col min="26" max="16384" width="9.140625" style="197"/>
  </cols>
  <sheetData>
    <row r="1" spans="1:25" ht="6" customHeight="1" thickBot="1" x14ac:dyDescent="0.3">
      <c r="G1" s="200"/>
      <c r="I1" s="200"/>
      <c r="L1" s="203"/>
      <c r="S1" s="109"/>
      <c r="T1" s="109"/>
      <c r="U1" s="109"/>
      <c r="V1" s="109"/>
      <c r="W1" s="109"/>
      <c r="X1" s="109"/>
    </row>
    <row r="2" spans="1:25" s="248" customFormat="1" ht="29.25" customHeight="1" x14ac:dyDescent="0.25">
      <c r="A2" s="247"/>
      <c r="B2" s="452"/>
      <c r="C2" s="453"/>
      <c r="D2" s="453"/>
      <c r="E2" s="453"/>
      <c r="F2" s="454" t="s">
        <v>366</v>
      </c>
      <c r="G2" s="454"/>
      <c r="H2" s="454"/>
      <c r="I2" s="454"/>
      <c r="J2" s="454"/>
      <c r="K2" s="455" t="s">
        <v>60</v>
      </c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28">
        <v>951106</v>
      </c>
    </row>
    <row r="3" spans="1:25" s="218" customFormat="1" ht="15.75" customHeight="1" x14ac:dyDescent="0.25">
      <c r="B3" s="420"/>
      <c r="C3" s="223"/>
      <c r="D3" s="220"/>
      <c r="E3" s="277"/>
      <c r="F3" s="237"/>
      <c r="G3" s="238"/>
      <c r="H3" s="239" t="s">
        <v>450</v>
      </c>
      <c r="I3" s="240"/>
      <c r="J3" s="223"/>
      <c r="K3" s="241"/>
      <c r="L3" s="242"/>
      <c r="M3" s="239"/>
      <c r="N3" s="239"/>
      <c r="O3" s="239" t="s">
        <v>334</v>
      </c>
      <c r="P3" s="239"/>
      <c r="Q3" s="239"/>
      <c r="R3" s="243"/>
      <c r="S3" s="244"/>
      <c r="T3" s="245"/>
      <c r="U3" s="245"/>
      <c r="V3" s="424" t="s">
        <v>349</v>
      </c>
      <c r="W3" s="245"/>
      <c r="X3" s="246"/>
      <c r="Y3" s="429" t="s">
        <v>13</v>
      </c>
    </row>
    <row r="4" spans="1:25" s="198" customFormat="1" ht="44.25" customHeight="1" thickBot="1" x14ac:dyDescent="0.3">
      <c r="A4" s="231"/>
      <c r="B4" s="421"/>
      <c r="C4" s="205"/>
      <c r="D4" s="206"/>
      <c r="E4" s="278"/>
      <c r="F4" s="232"/>
      <c r="G4" s="233" t="s">
        <v>327</v>
      </c>
      <c r="H4" s="205" t="s">
        <v>328</v>
      </c>
      <c r="I4" s="234" t="s">
        <v>329</v>
      </c>
      <c r="J4" s="205"/>
      <c r="K4" s="274" t="s">
        <v>473</v>
      </c>
      <c r="L4" s="235" t="s">
        <v>302</v>
      </c>
      <c r="M4" s="236" t="s">
        <v>307</v>
      </c>
      <c r="N4" s="236" t="s">
        <v>317</v>
      </c>
      <c r="O4" s="236" t="s">
        <v>304</v>
      </c>
      <c r="P4" s="236" t="s">
        <v>303</v>
      </c>
      <c r="Q4" s="236" t="s">
        <v>306</v>
      </c>
      <c r="R4" s="236" t="s">
        <v>305</v>
      </c>
      <c r="S4" s="362" t="s">
        <v>0</v>
      </c>
      <c r="T4" s="363" t="s">
        <v>1</v>
      </c>
      <c r="U4" s="364" t="s">
        <v>2</v>
      </c>
      <c r="V4" s="362" t="s">
        <v>5</v>
      </c>
      <c r="W4" s="363" t="s">
        <v>61</v>
      </c>
      <c r="X4" s="364" t="s">
        <v>6</v>
      </c>
      <c r="Y4" s="430"/>
    </row>
    <row r="5" spans="1:25" ht="9.75" customHeight="1" thickBot="1" x14ac:dyDescent="0.3">
      <c r="A5" s="204"/>
      <c r="B5" s="422"/>
      <c r="C5" s="265"/>
      <c r="D5" s="265"/>
      <c r="E5" s="279"/>
      <c r="F5" s="264"/>
      <c r="G5" s="266"/>
      <c r="H5" s="267"/>
      <c r="I5" s="268"/>
      <c r="J5" s="267"/>
      <c r="K5" s="267"/>
      <c r="L5" s="269"/>
      <c r="M5" s="270"/>
      <c r="N5" s="270"/>
      <c r="O5" s="270"/>
      <c r="P5" s="270"/>
      <c r="Q5" s="270"/>
      <c r="R5" s="270"/>
      <c r="S5" s="271"/>
      <c r="T5" s="272"/>
      <c r="U5" s="273"/>
      <c r="V5" s="271"/>
      <c r="W5" s="272"/>
      <c r="X5" s="273"/>
      <c r="Y5" s="431"/>
    </row>
    <row r="6" spans="1:25" s="377" customFormat="1" ht="24.95" hidden="1" customHeight="1" x14ac:dyDescent="0.25">
      <c r="A6" s="365"/>
      <c r="B6" s="263" t="s">
        <v>611</v>
      </c>
      <c r="C6" s="366"/>
      <c r="D6" s="367"/>
      <c r="E6" s="368"/>
      <c r="F6" s="369"/>
      <c r="G6" s="370"/>
      <c r="H6" s="371"/>
      <c r="I6" s="372"/>
      <c r="J6" s="371"/>
      <c r="K6" s="371"/>
      <c r="L6" s="373"/>
      <c r="M6" s="368"/>
      <c r="N6" s="368"/>
      <c r="O6" s="368"/>
      <c r="P6" s="368"/>
      <c r="Q6" s="368"/>
      <c r="R6" s="368"/>
      <c r="S6" s="374"/>
      <c r="T6" s="375"/>
      <c r="U6" s="376"/>
      <c r="V6" s="374"/>
      <c r="W6" s="375"/>
      <c r="X6" s="376"/>
      <c r="Y6" s="432"/>
    </row>
    <row r="7" spans="1:25" s="304" customFormat="1" ht="21.95" hidden="1" customHeight="1" outlineLevel="1" x14ac:dyDescent="0.65">
      <c r="A7" s="287"/>
      <c r="B7" s="288" t="s">
        <v>468</v>
      </c>
      <c r="C7" s="289">
        <v>1</v>
      </c>
      <c r="D7" s="290" t="s">
        <v>311</v>
      </c>
      <c r="E7" s="291"/>
      <c r="F7" s="292"/>
      <c r="G7" s="293"/>
      <c r="H7" s="294"/>
      <c r="I7" s="295"/>
      <c r="J7" s="294"/>
      <c r="K7" s="294"/>
      <c r="L7" s="296"/>
      <c r="M7" s="297"/>
      <c r="N7" s="297"/>
      <c r="O7" s="297"/>
      <c r="P7" s="297"/>
      <c r="Q7" s="297"/>
      <c r="R7" s="297"/>
      <c r="S7" s="298"/>
      <c r="T7" s="299"/>
      <c r="U7" s="300"/>
      <c r="V7" s="301"/>
      <c r="W7" s="302"/>
      <c r="X7" s="303"/>
      <c r="Y7" s="433"/>
    </row>
    <row r="8" spans="1:25" ht="21.95" hidden="1" customHeight="1" outlineLevel="2" x14ac:dyDescent="0.65">
      <c r="A8" s="207"/>
      <c r="B8" s="286" t="s">
        <v>468</v>
      </c>
      <c r="C8" s="261">
        <v>1</v>
      </c>
      <c r="D8" s="262"/>
      <c r="E8" s="212" t="s">
        <v>521</v>
      </c>
      <c r="F8" s="227" t="s">
        <v>308</v>
      </c>
      <c r="G8" s="208">
        <v>12</v>
      </c>
      <c r="H8" s="209">
        <v>7</v>
      </c>
      <c r="I8" s="210">
        <v>95</v>
      </c>
      <c r="J8" s="209" t="s">
        <v>331</v>
      </c>
      <c r="K8" s="209" t="s">
        <v>304</v>
      </c>
      <c r="L8" s="249">
        <v>4</v>
      </c>
      <c r="M8" s="250">
        <v>5</v>
      </c>
      <c r="N8" s="250">
        <v>4</v>
      </c>
      <c r="O8" s="250">
        <v>4</v>
      </c>
      <c r="P8" s="250">
        <v>4</v>
      </c>
      <c r="Q8" s="250"/>
      <c r="R8" s="250">
        <v>5</v>
      </c>
      <c r="S8" s="154">
        <v>2</v>
      </c>
      <c r="T8" s="196">
        <f t="shared" ref="T8:T18" si="0">IFERROR(AVERAGE(L8:R8),"*")</f>
        <v>4.333333333333333</v>
      </c>
      <c r="U8" s="156">
        <v>4</v>
      </c>
      <c r="V8" s="154">
        <f t="shared" ref="V8:V18" si="1">IF(S8=2,U8,0)</f>
        <v>4</v>
      </c>
      <c r="W8" s="155">
        <f t="shared" ref="W8:W18" si="2">IF(S8=1,0,U8)</f>
        <v>4</v>
      </c>
      <c r="X8" s="156">
        <f t="shared" ref="X8:X18" si="3">IFERROR(IF(S8=2,T8*U8,0),"*")</f>
        <v>17.333333333333332</v>
      </c>
      <c r="Y8" s="434"/>
    </row>
    <row r="9" spans="1:25" ht="21.95" hidden="1" customHeight="1" outlineLevel="2" x14ac:dyDescent="0.65">
      <c r="A9" s="207"/>
      <c r="B9" s="423" t="s">
        <v>468</v>
      </c>
      <c r="C9" s="261">
        <v>1</v>
      </c>
      <c r="D9" s="262"/>
      <c r="E9" s="212" t="s">
        <v>521</v>
      </c>
      <c r="F9" s="227" t="s">
        <v>333</v>
      </c>
      <c r="G9" s="208">
        <v>24</v>
      </c>
      <c r="H9" s="209">
        <v>7</v>
      </c>
      <c r="I9" s="210">
        <v>95</v>
      </c>
      <c r="J9" s="209"/>
      <c r="K9" s="209" t="s">
        <v>302</v>
      </c>
      <c r="L9" s="211">
        <v>3</v>
      </c>
      <c r="M9" s="212"/>
      <c r="N9" s="212">
        <v>3</v>
      </c>
      <c r="O9" s="212">
        <v>3</v>
      </c>
      <c r="P9" s="212">
        <v>3</v>
      </c>
      <c r="Q9" s="212"/>
      <c r="R9" s="212"/>
      <c r="S9" s="154">
        <v>2</v>
      </c>
      <c r="T9" s="196">
        <f t="shared" si="0"/>
        <v>3</v>
      </c>
      <c r="U9" s="156">
        <v>1</v>
      </c>
      <c r="V9" s="154">
        <f t="shared" si="1"/>
        <v>1</v>
      </c>
      <c r="W9" s="155">
        <f t="shared" si="2"/>
        <v>1</v>
      </c>
      <c r="X9" s="156">
        <f t="shared" si="3"/>
        <v>3</v>
      </c>
      <c r="Y9" s="434"/>
    </row>
    <row r="10" spans="1:25" ht="21.95" hidden="1" customHeight="1" outlineLevel="2" x14ac:dyDescent="0.65">
      <c r="A10" s="207"/>
      <c r="B10" s="286" t="s">
        <v>468</v>
      </c>
      <c r="C10" s="261">
        <v>1</v>
      </c>
      <c r="D10" s="262"/>
      <c r="E10" s="212" t="s">
        <v>521</v>
      </c>
      <c r="F10" s="227" t="s">
        <v>336</v>
      </c>
      <c r="G10" s="208">
        <v>5</v>
      </c>
      <c r="H10" s="209">
        <v>8</v>
      </c>
      <c r="I10" s="210">
        <v>95</v>
      </c>
      <c r="J10" s="209"/>
      <c r="K10" s="209" t="s">
        <v>303</v>
      </c>
      <c r="L10" s="211">
        <v>5</v>
      </c>
      <c r="M10" s="212">
        <v>5</v>
      </c>
      <c r="N10" s="212">
        <v>5</v>
      </c>
      <c r="O10" s="212">
        <v>5</v>
      </c>
      <c r="P10" s="212">
        <v>4</v>
      </c>
      <c r="Q10" s="212"/>
      <c r="R10" s="212">
        <v>4</v>
      </c>
      <c r="S10" s="154">
        <v>2</v>
      </c>
      <c r="T10" s="196">
        <f t="shared" si="0"/>
        <v>4.666666666666667</v>
      </c>
      <c r="U10" s="156">
        <v>3</v>
      </c>
      <c r="V10" s="154">
        <f t="shared" si="1"/>
        <v>3</v>
      </c>
      <c r="W10" s="155">
        <f t="shared" si="2"/>
        <v>3</v>
      </c>
      <c r="X10" s="156">
        <f t="shared" si="3"/>
        <v>14</v>
      </c>
      <c r="Y10" s="435" t="s">
        <v>681</v>
      </c>
    </row>
    <row r="11" spans="1:25" ht="21.95" hidden="1" customHeight="1" outlineLevel="2" x14ac:dyDescent="0.65">
      <c r="A11" s="207"/>
      <c r="B11" s="286" t="s">
        <v>468</v>
      </c>
      <c r="C11" s="261">
        <v>1</v>
      </c>
      <c r="D11" s="262"/>
      <c r="E11" s="212" t="s">
        <v>521</v>
      </c>
      <c r="F11" s="227" t="s">
        <v>343</v>
      </c>
      <c r="G11" s="208">
        <v>29</v>
      </c>
      <c r="H11" s="209">
        <v>8</v>
      </c>
      <c r="I11" s="210">
        <v>95</v>
      </c>
      <c r="J11" s="209"/>
      <c r="K11" s="209" t="s">
        <v>304</v>
      </c>
      <c r="L11" s="211"/>
      <c r="M11" s="212">
        <v>3</v>
      </c>
      <c r="N11" s="212"/>
      <c r="O11" s="212">
        <v>3</v>
      </c>
      <c r="P11" s="212"/>
      <c r="Q11" s="212"/>
      <c r="R11" s="212"/>
      <c r="S11" s="154">
        <v>2</v>
      </c>
      <c r="T11" s="196">
        <f t="shared" si="0"/>
        <v>3</v>
      </c>
      <c r="U11" s="156">
        <v>2</v>
      </c>
      <c r="V11" s="154">
        <f t="shared" si="1"/>
        <v>2</v>
      </c>
      <c r="W11" s="155">
        <f t="shared" si="2"/>
        <v>2</v>
      </c>
      <c r="X11" s="156">
        <f t="shared" si="3"/>
        <v>6</v>
      </c>
      <c r="Y11" s="434"/>
    </row>
    <row r="12" spans="1:25" ht="21.95" customHeight="1" outlineLevel="2" x14ac:dyDescent="0.65">
      <c r="A12" s="207"/>
      <c r="B12" s="286" t="s">
        <v>468</v>
      </c>
      <c r="C12" s="261">
        <v>1</v>
      </c>
      <c r="D12" s="262"/>
      <c r="E12" s="212" t="s">
        <v>522</v>
      </c>
      <c r="F12" s="227" t="s">
        <v>453</v>
      </c>
      <c r="G12" s="208">
        <v>2</v>
      </c>
      <c r="H12" s="209">
        <v>9</v>
      </c>
      <c r="I12" s="210">
        <v>95</v>
      </c>
      <c r="J12" s="209"/>
      <c r="K12" s="209" t="s">
        <v>305</v>
      </c>
      <c r="L12" s="211"/>
      <c r="M12" s="212">
        <v>5</v>
      </c>
      <c r="N12" s="212"/>
      <c r="O12" s="212"/>
      <c r="P12" s="212"/>
      <c r="Q12" s="212"/>
      <c r="R12" s="212"/>
      <c r="S12" s="154">
        <v>0</v>
      </c>
      <c r="T12" s="196">
        <f t="shared" si="0"/>
        <v>5</v>
      </c>
      <c r="U12" s="156">
        <v>1</v>
      </c>
      <c r="V12" s="154">
        <f t="shared" si="1"/>
        <v>0</v>
      </c>
      <c r="W12" s="155">
        <f t="shared" si="2"/>
        <v>1</v>
      </c>
      <c r="X12" s="156">
        <f t="shared" si="3"/>
        <v>0</v>
      </c>
      <c r="Y12" s="434"/>
    </row>
    <row r="13" spans="1:25" ht="21.95" hidden="1" customHeight="1" outlineLevel="2" x14ac:dyDescent="0.65">
      <c r="A13" s="207"/>
      <c r="B13" s="286" t="s">
        <v>468</v>
      </c>
      <c r="C13" s="261">
        <v>1</v>
      </c>
      <c r="D13" s="262"/>
      <c r="E13" s="212" t="s">
        <v>521</v>
      </c>
      <c r="F13" s="227" t="s">
        <v>350</v>
      </c>
      <c r="G13" s="208">
        <v>9</v>
      </c>
      <c r="H13" s="209">
        <v>9</v>
      </c>
      <c r="I13" s="210">
        <v>95</v>
      </c>
      <c r="J13" s="209"/>
      <c r="K13" s="209" t="s">
        <v>303</v>
      </c>
      <c r="L13" s="211"/>
      <c r="M13" s="212">
        <v>4</v>
      </c>
      <c r="N13" s="212"/>
      <c r="O13" s="212"/>
      <c r="P13" s="212">
        <v>4</v>
      </c>
      <c r="Q13" s="212"/>
      <c r="R13" s="212"/>
      <c r="S13" s="154">
        <v>2</v>
      </c>
      <c r="T13" s="196">
        <f t="shared" si="0"/>
        <v>4</v>
      </c>
      <c r="U13" s="156">
        <v>2</v>
      </c>
      <c r="V13" s="154">
        <f t="shared" si="1"/>
        <v>2</v>
      </c>
      <c r="W13" s="155">
        <f t="shared" si="2"/>
        <v>2</v>
      </c>
      <c r="X13" s="156">
        <f t="shared" si="3"/>
        <v>8</v>
      </c>
      <c r="Y13" s="435" t="s">
        <v>677</v>
      </c>
    </row>
    <row r="14" spans="1:25" ht="21.95" hidden="1" customHeight="1" outlineLevel="2" x14ac:dyDescent="0.65">
      <c r="A14" s="207"/>
      <c r="B14" s="286" t="s">
        <v>468</v>
      </c>
      <c r="C14" s="261">
        <v>1</v>
      </c>
      <c r="D14" s="262"/>
      <c r="E14" s="212" t="s">
        <v>521</v>
      </c>
      <c r="F14" s="227" t="s">
        <v>404</v>
      </c>
      <c r="G14" s="208">
        <v>23</v>
      </c>
      <c r="H14" s="209">
        <v>11</v>
      </c>
      <c r="I14" s="210">
        <v>95</v>
      </c>
      <c r="J14" s="209"/>
      <c r="K14" s="209" t="s">
        <v>303</v>
      </c>
      <c r="L14" s="211"/>
      <c r="M14" s="212"/>
      <c r="N14" s="212"/>
      <c r="O14" s="212"/>
      <c r="P14" s="212"/>
      <c r="Q14" s="212"/>
      <c r="R14" s="212"/>
      <c r="S14" s="154">
        <v>1</v>
      </c>
      <c r="T14" s="196" t="str">
        <f t="shared" si="0"/>
        <v>*</v>
      </c>
      <c r="U14" s="156">
        <v>1</v>
      </c>
      <c r="V14" s="154">
        <f t="shared" si="1"/>
        <v>0</v>
      </c>
      <c r="W14" s="155">
        <f t="shared" si="2"/>
        <v>0</v>
      </c>
      <c r="X14" s="156">
        <f t="shared" si="3"/>
        <v>0</v>
      </c>
      <c r="Y14" s="434"/>
    </row>
    <row r="15" spans="1:25" ht="21.95" hidden="1" customHeight="1" outlineLevel="2" x14ac:dyDescent="0.65">
      <c r="A15" s="207"/>
      <c r="B15" s="286" t="s">
        <v>468</v>
      </c>
      <c r="C15" s="261">
        <v>1</v>
      </c>
      <c r="D15" s="262"/>
      <c r="E15" s="212" t="s">
        <v>521</v>
      </c>
      <c r="F15" s="227" t="s">
        <v>605</v>
      </c>
      <c r="G15" s="208">
        <v>23</v>
      </c>
      <c r="H15" s="209">
        <v>11</v>
      </c>
      <c r="I15" s="210">
        <v>95</v>
      </c>
      <c r="J15" s="209"/>
      <c r="K15" s="209" t="s">
        <v>303</v>
      </c>
      <c r="L15" s="211"/>
      <c r="M15" s="212"/>
      <c r="N15" s="212"/>
      <c r="O15" s="212"/>
      <c r="P15" s="212"/>
      <c r="Q15" s="212"/>
      <c r="R15" s="212"/>
      <c r="S15" s="154">
        <v>1</v>
      </c>
      <c r="T15" s="196" t="str">
        <f t="shared" si="0"/>
        <v>*</v>
      </c>
      <c r="U15" s="156">
        <v>2</v>
      </c>
      <c r="V15" s="154">
        <f t="shared" si="1"/>
        <v>0</v>
      </c>
      <c r="W15" s="155">
        <f t="shared" si="2"/>
        <v>0</v>
      </c>
      <c r="X15" s="156">
        <f t="shared" si="3"/>
        <v>0</v>
      </c>
      <c r="Y15" s="434"/>
    </row>
    <row r="16" spans="1:25" ht="21.95" hidden="1" customHeight="1" outlineLevel="2" x14ac:dyDescent="0.65">
      <c r="A16" s="207"/>
      <c r="B16" s="423" t="s">
        <v>468</v>
      </c>
      <c r="C16" s="261">
        <v>1</v>
      </c>
      <c r="D16" s="262"/>
      <c r="E16" s="212" t="s">
        <v>521</v>
      </c>
      <c r="F16" s="227" t="s">
        <v>403</v>
      </c>
      <c r="G16" s="208">
        <v>11</v>
      </c>
      <c r="H16" s="209">
        <v>12</v>
      </c>
      <c r="I16" s="210">
        <v>95</v>
      </c>
      <c r="J16" s="209"/>
      <c r="K16" s="209" t="s">
        <v>302</v>
      </c>
      <c r="L16" s="211"/>
      <c r="M16" s="212"/>
      <c r="N16" s="212"/>
      <c r="O16" s="212"/>
      <c r="P16" s="212"/>
      <c r="Q16" s="212"/>
      <c r="R16" s="212"/>
      <c r="S16" s="154">
        <v>1</v>
      </c>
      <c r="T16" s="196" t="str">
        <f t="shared" si="0"/>
        <v>*</v>
      </c>
      <c r="U16" s="156">
        <v>3</v>
      </c>
      <c r="V16" s="154">
        <f t="shared" si="1"/>
        <v>0</v>
      </c>
      <c r="W16" s="155">
        <f t="shared" si="2"/>
        <v>0</v>
      </c>
      <c r="X16" s="156">
        <f t="shared" si="3"/>
        <v>0</v>
      </c>
      <c r="Y16" s="434"/>
    </row>
    <row r="17" spans="1:25" ht="21.95" hidden="1" customHeight="1" outlineLevel="2" x14ac:dyDescent="0.65">
      <c r="A17" s="207"/>
      <c r="B17" s="423" t="s">
        <v>468</v>
      </c>
      <c r="C17" s="261">
        <v>1</v>
      </c>
      <c r="D17" s="262"/>
      <c r="E17" s="212" t="s">
        <v>521</v>
      </c>
      <c r="F17" s="227" t="s">
        <v>436</v>
      </c>
      <c r="G17" s="208">
        <v>20</v>
      </c>
      <c r="H17" s="209">
        <v>1</v>
      </c>
      <c r="I17" s="210">
        <v>96</v>
      </c>
      <c r="J17" s="209"/>
      <c r="K17" s="209" t="s">
        <v>429</v>
      </c>
      <c r="L17" s="211"/>
      <c r="M17" s="212"/>
      <c r="N17" s="212"/>
      <c r="O17" s="212"/>
      <c r="P17" s="212"/>
      <c r="Q17" s="212"/>
      <c r="R17" s="212"/>
      <c r="S17" s="154">
        <v>1</v>
      </c>
      <c r="T17" s="196" t="str">
        <f t="shared" si="0"/>
        <v>*</v>
      </c>
      <c r="U17" s="156">
        <v>2</v>
      </c>
      <c r="V17" s="154">
        <f t="shared" si="1"/>
        <v>0</v>
      </c>
      <c r="W17" s="155">
        <f t="shared" si="2"/>
        <v>0</v>
      </c>
      <c r="X17" s="156">
        <f t="shared" si="3"/>
        <v>0</v>
      </c>
      <c r="Y17" s="434"/>
    </row>
    <row r="18" spans="1:25" ht="21.95" hidden="1" customHeight="1" outlineLevel="2" x14ac:dyDescent="0.65">
      <c r="A18" s="207"/>
      <c r="B18" s="423" t="s">
        <v>468</v>
      </c>
      <c r="C18" s="261">
        <v>1</v>
      </c>
      <c r="D18" s="262"/>
      <c r="E18" s="258" t="s">
        <v>521</v>
      </c>
      <c r="F18" s="253" t="s">
        <v>437</v>
      </c>
      <c r="G18" s="254">
        <v>3</v>
      </c>
      <c r="H18" s="255">
        <v>2</v>
      </c>
      <c r="I18" s="256">
        <v>96</v>
      </c>
      <c r="J18" s="255"/>
      <c r="K18" s="255" t="s">
        <v>429</v>
      </c>
      <c r="L18" s="257"/>
      <c r="M18" s="258"/>
      <c r="N18" s="258"/>
      <c r="O18" s="258"/>
      <c r="P18" s="258"/>
      <c r="Q18" s="258"/>
      <c r="R18" s="258"/>
      <c r="S18" s="116">
        <v>1</v>
      </c>
      <c r="T18" s="276" t="str">
        <f t="shared" si="0"/>
        <v>*</v>
      </c>
      <c r="U18" s="118">
        <v>2</v>
      </c>
      <c r="V18" s="116">
        <f t="shared" si="1"/>
        <v>0</v>
      </c>
      <c r="W18" s="117">
        <f t="shared" si="2"/>
        <v>0</v>
      </c>
      <c r="X18" s="118">
        <f t="shared" si="3"/>
        <v>0</v>
      </c>
      <c r="Y18" s="436"/>
    </row>
    <row r="19" spans="1:25" s="309" customFormat="1" ht="21.95" hidden="1" customHeight="1" outlineLevel="1" x14ac:dyDescent="0.65">
      <c r="A19" s="305"/>
      <c r="B19" s="306" t="s">
        <v>468</v>
      </c>
      <c r="C19" s="307">
        <v>2</v>
      </c>
      <c r="D19" s="308" t="s">
        <v>312</v>
      </c>
      <c r="E19" s="291"/>
      <c r="F19" s="292"/>
      <c r="G19" s="293"/>
      <c r="H19" s="294"/>
      <c r="I19" s="295"/>
      <c r="J19" s="294"/>
      <c r="K19" s="294"/>
      <c r="L19" s="296"/>
      <c r="M19" s="297"/>
      <c r="N19" s="297"/>
      <c r="O19" s="297"/>
      <c r="P19" s="297"/>
      <c r="Q19" s="297"/>
      <c r="R19" s="297"/>
      <c r="S19" s="298"/>
      <c r="T19" s="299"/>
      <c r="U19" s="300"/>
      <c r="V19" s="301"/>
      <c r="W19" s="302"/>
      <c r="X19" s="303"/>
      <c r="Y19" s="433"/>
    </row>
    <row r="20" spans="1:25" ht="21.95" customHeight="1" outlineLevel="2" x14ac:dyDescent="0.65">
      <c r="A20" s="207"/>
      <c r="B20" s="286" t="s">
        <v>468</v>
      </c>
      <c r="C20" s="261">
        <v>2</v>
      </c>
      <c r="D20" s="262"/>
      <c r="E20" s="212" t="s">
        <v>522</v>
      </c>
      <c r="F20" s="227" t="s">
        <v>407</v>
      </c>
      <c r="G20" s="208">
        <v>11</v>
      </c>
      <c r="H20" s="209">
        <v>6</v>
      </c>
      <c r="I20" s="210">
        <v>95</v>
      </c>
      <c r="J20" s="209"/>
      <c r="K20" s="209" t="s">
        <v>306</v>
      </c>
      <c r="L20" s="211">
        <v>3</v>
      </c>
      <c r="M20" s="212">
        <v>3</v>
      </c>
      <c r="N20" s="212">
        <v>3</v>
      </c>
      <c r="O20" s="212">
        <v>3</v>
      </c>
      <c r="P20" s="212">
        <v>3</v>
      </c>
      <c r="Q20" s="212"/>
      <c r="R20" s="212">
        <v>3</v>
      </c>
      <c r="S20" s="154">
        <v>2</v>
      </c>
      <c r="T20" s="196">
        <f t="shared" ref="T20:T37" si="4">IFERROR(AVERAGE(L20:R20),"*")</f>
        <v>3</v>
      </c>
      <c r="U20" s="156">
        <v>3</v>
      </c>
      <c r="V20" s="154">
        <f t="shared" ref="V20:V37" si="5">IF(S20=2,U20,0)</f>
        <v>3</v>
      </c>
      <c r="W20" s="155">
        <f t="shared" ref="W20:W37" si="6">IF(S20=1,0,U20)</f>
        <v>3</v>
      </c>
      <c r="X20" s="156">
        <f t="shared" ref="X20:X37" si="7">IFERROR(IF(S20=2,T20*U20,0),"*")</f>
        <v>9</v>
      </c>
      <c r="Y20" s="435" t="s">
        <v>629</v>
      </c>
    </row>
    <row r="21" spans="1:25" ht="21.95" customHeight="1" outlineLevel="2" x14ac:dyDescent="0.65">
      <c r="A21" s="207"/>
      <c r="B21" s="423" t="s">
        <v>468</v>
      </c>
      <c r="C21" s="261">
        <v>2</v>
      </c>
      <c r="D21" s="262"/>
      <c r="E21" s="212" t="s">
        <v>522</v>
      </c>
      <c r="F21" s="227" t="s">
        <v>365</v>
      </c>
      <c r="G21" s="208">
        <v>14</v>
      </c>
      <c r="H21" s="209">
        <v>6</v>
      </c>
      <c r="I21" s="210">
        <v>95</v>
      </c>
      <c r="J21" s="209"/>
      <c r="K21" s="209" t="s">
        <v>302</v>
      </c>
      <c r="L21" s="211">
        <v>5</v>
      </c>
      <c r="M21" s="212">
        <v>5</v>
      </c>
      <c r="N21" s="212"/>
      <c r="O21" s="212">
        <v>5</v>
      </c>
      <c r="P21" s="212">
        <v>5</v>
      </c>
      <c r="Q21" s="212"/>
      <c r="R21" s="212">
        <v>5</v>
      </c>
      <c r="S21" s="154">
        <v>2</v>
      </c>
      <c r="T21" s="196">
        <f t="shared" si="4"/>
        <v>5</v>
      </c>
      <c r="U21" s="156">
        <v>4</v>
      </c>
      <c r="V21" s="154">
        <f t="shared" si="5"/>
        <v>4</v>
      </c>
      <c r="W21" s="155">
        <f t="shared" si="6"/>
        <v>4</v>
      </c>
      <c r="X21" s="156">
        <f t="shared" si="7"/>
        <v>20</v>
      </c>
      <c r="Y21" s="434"/>
    </row>
    <row r="22" spans="1:25" ht="21.95" hidden="1" customHeight="1" outlineLevel="2" x14ac:dyDescent="0.65">
      <c r="A22" s="207"/>
      <c r="B22" s="286" t="s">
        <v>468</v>
      </c>
      <c r="C22" s="261">
        <v>2</v>
      </c>
      <c r="D22" s="262"/>
      <c r="E22" s="212" t="s">
        <v>521</v>
      </c>
      <c r="F22" s="227" t="s">
        <v>330</v>
      </c>
      <c r="G22" s="208">
        <v>3</v>
      </c>
      <c r="H22" s="209">
        <v>7</v>
      </c>
      <c r="I22" s="210">
        <v>95</v>
      </c>
      <c r="J22" s="209"/>
      <c r="K22" s="209" t="s">
        <v>405</v>
      </c>
      <c r="L22" s="211">
        <v>4</v>
      </c>
      <c r="M22" s="212">
        <v>4</v>
      </c>
      <c r="N22" s="212">
        <v>4</v>
      </c>
      <c r="O22" s="212">
        <v>4</v>
      </c>
      <c r="P22" s="212">
        <v>4</v>
      </c>
      <c r="Q22" s="212"/>
      <c r="R22" s="212"/>
      <c r="S22" s="154">
        <v>2</v>
      </c>
      <c r="T22" s="196">
        <f t="shared" si="4"/>
        <v>4</v>
      </c>
      <c r="U22" s="156">
        <v>3</v>
      </c>
      <c r="V22" s="154">
        <f t="shared" si="5"/>
        <v>3</v>
      </c>
      <c r="W22" s="155">
        <f t="shared" si="6"/>
        <v>3</v>
      </c>
      <c r="X22" s="156">
        <f t="shared" si="7"/>
        <v>12</v>
      </c>
      <c r="Y22" s="435" t="s">
        <v>674</v>
      </c>
    </row>
    <row r="23" spans="1:25" ht="21.95" customHeight="1" outlineLevel="2" x14ac:dyDescent="0.65">
      <c r="A23" s="207"/>
      <c r="B23" s="286" t="s">
        <v>468</v>
      </c>
      <c r="C23" s="261">
        <v>2</v>
      </c>
      <c r="D23" s="262"/>
      <c r="E23" s="212" t="s">
        <v>522</v>
      </c>
      <c r="F23" s="227" t="s">
        <v>408</v>
      </c>
      <c r="G23" s="252">
        <v>7</v>
      </c>
      <c r="H23" s="209">
        <v>7</v>
      </c>
      <c r="I23" s="210">
        <v>95</v>
      </c>
      <c r="J23" s="209"/>
      <c r="K23" s="209" t="s">
        <v>306</v>
      </c>
      <c r="L23" s="211"/>
      <c r="M23" s="212">
        <v>3</v>
      </c>
      <c r="N23" s="212"/>
      <c r="O23" s="212"/>
      <c r="P23" s="212">
        <v>3</v>
      </c>
      <c r="Q23" s="212">
        <v>3</v>
      </c>
      <c r="R23" s="212"/>
      <c r="S23" s="154">
        <v>0</v>
      </c>
      <c r="T23" s="196">
        <f t="shared" si="4"/>
        <v>3</v>
      </c>
      <c r="U23" s="156">
        <v>2</v>
      </c>
      <c r="V23" s="154">
        <f t="shared" si="5"/>
        <v>0</v>
      </c>
      <c r="W23" s="155">
        <f t="shared" si="6"/>
        <v>2</v>
      </c>
      <c r="X23" s="156">
        <f t="shared" si="7"/>
        <v>0</v>
      </c>
      <c r="Y23" s="434" t="s">
        <v>692</v>
      </c>
    </row>
    <row r="24" spans="1:25" ht="21.95" hidden="1" customHeight="1" outlineLevel="2" x14ac:dyDescent="0.65">
      <c r="A24" s="207"/>
      <c r="B24" s="286" t="s">
        <v>468</v>
      </c>
      <c r="C24" s="261">
        <v>2</v>
      </c>
      <c r="D24" s="262"/>
      <c r="E24" s="212" t="s">
        <v>521</v>
      </c>
      <c r="F24" s="227" t="s">
        <v>506</v>
      </c>
      <c r="G24" s="208">
        <v>8</v>
      </c>
      <c r="H24" s="209">
        <v>7</v>
      </c>
      <c r="I24" s="210">
        <v>95</v>
      </c>
      <c r="J24" s="209"/>
      <c r="K24" s="209" t="s">
        <v>304</v>
      </c>
      <c r="L24" s="211">
        <v>5</v>
      </c>
      <c r="M24" s="212">
        <v>5</v>
      </c>
      <c r="N24" s="212">
        <v>4</v>
      </c>
      <c r="O24" s="212">
        <v>5</v>
      </c>
      <c r="P24" s="212">
        <v>5</v>
      </c>
      <c r="Q24" s="212"/>
      <c r="R24" s="212">
        <v>3</v>
      </c>
      <c r="S24" s="154">
        <v>2</v>
      </c>
      <c r="T24" s="196">
        <f t="shared" si="4"/>
        <v>4.5</v>
      </c>
      <c r="U24" s="156">
        <v>3</v>
      </c>
      <c r="V24" s="154">
        <f t="shared" si="5"/>
        <v>3</v>
      </c>
      <c r="W24" s="155">
        <f t="shared" si="6"/>
        <v>3</v>
      </c>
      <c r="X24" s="156">
        <f t="shared" si="7"/>
        <v>13.5</v>
      </c>
      <c r="Y24" s="434"/>
    </row>
    <row r="25" spans="1:25" ht="21.95" customHeight="1" outlineLevel="2" x14ac:dyDescent="0.65">
      <c r="A25" s="207"/>
      <c r="B25" s="423" t="s">
        <v>468</v>
      </c>
      <c r="C25" s="261">
        <v>2</v>
      </c>
      <c r="D25" s="262"/>
      <c r="E25" s="212" t="s">
        <v>522</v>
      </c>
      <c r="F25" s="227" t="s">
        <v>309</v>
      </c>
      <c r="G25" s="208">
        <v>4</v>
      </c>
      <c r="H25" s="209">
        <v>8</v>
      </c>
      <c r="I25" s="210">
        <v>95</v>
      </c>
      <c r="J25" s="209"/>
      <c r="K25" s="209" t="s">
        <v>429</v>
      </c>
      <c r="L25" s="211">
        <v>5</v>
      </c>
      <c r="M25" s="212">
        <v>5</v>
      </c>
      <c r="N25" s="212"/>
      <c r="O25" s="212">
        <v>4</v>
      </c>
      <c r="P25" s="212">
        <v>4</v>
      </c>
      <c r="Q25" s="212"/>
      <c r="R25" s="212"/>
      <c r="S25" s="154">
        <v>2</v>
      </c>
      <c r="T25" s="196">
        <f t="shared" si="4"/>
        <v>4.5</v>
      </c>
      <c r="U25" s="156">
        <v>2</v>
      </c>
      <c r="V25" s="154">
        <f t="shared" si="5"/>
        <v>2</v>
      </c>
      <c r="W25" s="155">
        <f t="shared" si="6"/>
        <v>2</v>
      </c>
      <c r="X25" s="156">
        <f t="shared" si="7"/>
        <v>9</v>
      </c>
      <c r="Y25" s="434"/>
    </row>
    <row r="26" spans="1:25" ht="21.95" customHeight="1" outlineLevel="2" x14ac:dyDescent="0.65">
      <c r="A26" s="207"/>
      <c r="B26" s="423" t="s">
        <v>468</v>
      </c>
      <c r="C26" s="261">
        <v>2</v>
      </c>
      <c r="D26" s="262"/>
      <c r="E26" s="212" t="s">
        <v>522</v>
      </c>
      <c r="F26" s="227" t="s">
        <v>337</v>
      </c>
      <c r="G26" s="208">
        <v>12</v>
      </c>
      <c r="H26" s="209">
        <v>8</v>
      </c>
      <c r="I26" s="210">
        <v>95</v>
      </c>
      <c r="J26" s="209"/>
      <c r="K26" s="209" t="s">
        <v>429</v>
      </c>
      <c r="L26" s="211">
        <v>5</v>
      </c>
      <c r="M26" s="212">
        <v>5</v>
      </c>
      <c r="N26" s="212">
        <v>5</v>
      </c>
      <c r="O26" s="212">
        <v>4</v>
      </c>
      <c r="P26" s="212">
        <v>5</v>
      </c>
      <c r="Q26" s="212"/>
      <c r="R26" s="212">
        <v>4</v>
      </c>
      <c r="S26" s="154">
        <v>2</v>
      </c>
      <c r="T26" s="196">
        <f t="shared" si="4"/>
        <v>4.666666666666667</v>
      </c>
      <c r="U26" s="156">
        <v>2</v>
      </c>
      <c r="V26" s="154">
        <f t="shared" si="5"/>
        <v>2</v>
      </c>
      <c r="W26" s="155">
        <f t="shared" si="6"/>
        <v>2</v>
      </c>
      <c r="X26" s="156">
        <f t="shared" si="7"/>
        <v>9.3333333333333339</v>
      </c>
      <c r="Y26" s="435" t="s">
        <v>668</v>
      </c>
    </row>
    <row r="27" spans="1:25" ht="21.95" hidden="1" customHeight="1" outlineLevel="2" x14ac:dyDescent="0.65">
      <c r="A27" s="207"/>
      <c r="B27" s="423" t="s">
        <v>468</v>
      </c>
      <c r="C27" s="261">
        <v>2</v>
      </c>
      <c r="D27" s="262"/>
      <c r="E27" s="212" t="s">
        <v>521</v>
      </c>
      <c r="F27" s="227" t="s">
        <v>352</v>
      </c>
      <c r="G27" s="208">
        <v>19</v>
      </c>
      <c r="H27" s="209">
        <v>8</v>
      </c>
      <c r="I27" s="210">
        <v>95</v>
      </c>
      <c r="J27" s="209"/>
      <c r="K27" s="209" t="s">
        <v>429</v>
      </c>
      <c r="L27" s="211">
        <v>4</v>
      </c>
      <c r="M27" s="212">
        <v>4</v>
      </c>
      <c r="N27" s="212"/>
      <c r="O27" s="212">
        <v>5</v>
      </c>
      <c r="P27" s="212">
        <v>4</v>
      </c>
      <c r="Q27" s="212"/>
      <c r="R27" s="212">
        <v>4</v>
      </c>
      <c r="S27" s="154">
        <v>2</v>
      </c>
      <c r="T27" s="196">
        <f t="shared" si="4"/>
        <v>4.2</v>
      </c>
      <c r="U27" s="156">
        <v>3</v>
      </c>
      <c r="V27" s="154">
        <f t="shared" si="5"/>
        <v>3</v>
      </c>
      <c r="W27" s="155">
        <f t="shared" si="6"/>
        <v>3</v>
      </c>
      <c r="X27" s="156">
        <f t="shared" si="7"/>
        <v>12.600000000000001</v>
      </c>
      <c r="Y27" s="434"/>
    </row>
    <row r="28" spans="1:25" ht="21.95" customHeight="1" outlineLevel="2" x14ac:dyDescent="0.65">
      <c r="A28" s="207"/>
      <c r="B28" s="423" t="s">
        <v>468</v>
      </c>
      <c r="C28" s="261">
        <v>2</v>
      </c>
      <c r="D28" s="262"/>
      <c r="E28" s="212" t="s">
        <v>522</v>
      </c>
      <c r="F28" s="227" t="s">
        <v>338</v>
      </c>
      <c r="G28" s="208">
        <v>24</v>
      </c>
      <c r="H28" s="209">
        <v>8</v>
      </c>
      <c r="I28" s="210">
        <v>95</v>
      </c>
      <c r="J28" s="209"/>
      <c r="K28" s="209" t="s">
        <v>429</v>
      </c>
      <c r="L28" s="211">
        <v>4</v>
      </c>
      <c r="M28" s="212">
        <v>3</v>
      </c>
      <c r="N28" s="212">
        <v>2</v>
      </c>
      <c r="O28" s="212">
        <v>3</v>
      </c>
      <c r="P28" s="212">
        <v>4</v>
      </c>
      <c r="Q28" s="212"/>
      <c r="R28" s="212"/>
      <c r="S28" s="154">
        <v>2</v>
      </c>
      <c r="T28" s="196">
        <f t="shared" si="4"/>
        <v>3.2</v>
      </c>
      <c r="U28" s="156">
        <v>3</v>
      </c>
      <c r="V28" s="154">
        <f t="shared" si="5"/>
        <v>3</v>
      </c>
      <c r="W28" s="155">
        <f t="shared" si="6"/>
        <v>3</v>
      </c>
      <c r="X28" s="156">
        <f t="shared" si="7"/>
        <v>9.6000000000000014</v>
      </c>
      <c r="Y28" s="434"/>
    </row>
    <row r="29" spans="1:25" ht="21.95" customHeight="1" outlineLevel="2" x14ac:dyDescent="0.65">
      <c r="A29" s="207"/>
      <c r="B29" s="286" t="s">
        <v>468</v>
      </c>
      <c r="C29" s="261">
        <v>2</v>
      </c>
      <c r="D29" s="262"/>
      <c r="E29" s="212" t="s">
        <v>522</v>
      </c>
      <c r="F29" s="227" t="s">
        <v>357</v>
      </c>
      <c r="G29" s="208">
        <v>21</v>
      </c>
      <c r="H29" s="209">
        <v>9</v>
      </c>
      <c r="I29" s="210">
        <v>95</v>
      </c>
      <c r="J29" s="209"/>
      <c r="K29" s="209" t="s">
        <v>306</v>
      </c>
      <c r="L29" s="211">
        <v>2</v>
      </c>
      <c r="M29" s="212"/>
      <c r="N29" s="212">
        <v>3</v>
      </c>
      <c r="O29" s="212">
        <v>4</v>
      </c>
      <c r="P29" s="212">
        <v>4</v>
      </c>
      <c r="Q29" s="212">
        <v>4</v>
      </c>
      <c r="R29" s="212"/>
      <c r="S29" s="282">
        <v>2</v>
      </c>
      <c r="T29" s="196">
        <f t="shared" si="4"/>
        <v>3.4</v>
      </c>
      <c r="U29" s="156">
        <v>4</v>
      </c>
      <c r="V29" s="154">
        <f t="shared" si="5"/>
        <v>4</v>
      </c>
      <c r="W29" s="155">
        <f t="shared" si="6"/>
        <v>4</v>
      </c>
      <c r="X29" s="156">
        <f t="shared" si="7"/>
        <v>13.6</v>
      </c>
      <c r="Y29" s="434"/>
    </row>
    <row r="30" spans="1:25" ht="21.95" hidden="1" customHeight="1" outlineLevel="2" x14ac:dyDescent="0.65">
      <c r="A30" s="207"/>
      <c r="B30" s="423" t="s">
        <v>468</v>
      </c>
      <c r="C30" s="261">
        <v>2</v>
      </c>
      <c r="D30" s="262"/>
      <c r="E30" s="212" t="s">
        <v>521</v>
      </c>
      <c r="F30" s="227" t="s">
        <v>353</v>
      </c>
      <c r="G30" s="208">
        <v>23</v>
      </c>
      <c r="H30" s="209">
        <v>9</v>
      </c>
      <c r="I30" s="210">
        <v>95</v>
      </c>
      <c r="J30" s="209"/>
      <c r="K30" s="209" t="s">
        <v>429</v>
      </c>
      <c r="L30" s="211">
        <v>5</v>
      </c>
      <c r="M30" s="212"/>
      <c r="N30" s="212">
        <v>4</v>
      </c>
      <c r="O30" s="212">
        <v>4</v>
      </c>
      <c r="P30" s="212">
        <v>5</v>
      </c>
      <c r="Q30" s="212">
        <v>4</v>
      </c>
      <c r="R30" s="212">
        <v>4</v>
      </c>
      <c r="S30" s="154">
        <v>2</v>
      </c>
      <c r="T30" s="196">
        <f t="shared" si="4"/>
        <v>4.333333333333333</v>
      </c>
      <c r="U30" s="156">
        <v>5</v>
      </c>
      <c r="V30" s="154">
        <f t="shared" si="5"/>
        <v>5</v>
      </c>
      <c r="W30" s="155">
        <f t="shared" si="6"/>
        <v>5</v>
      </c>
      <c r="X30" s="156">
        <f t="shared" si="7"/>
        <v>21.666666666666664</v>
      </c>
      <c r="Y30" s="435" t="s">
        <v>678</v>
      </c>
    </row>
    <row r="31" spans="1:25" ht="21.95" hidden="1" customHeight="1" outlineLevel="2" x14ac:dyDescent="0.65">
      <c r="A31" s="207"/>
      <c r="B31" s="286" t="s">
        <v>468</v>
      </c>
      <c r="C31" s="261">
        <v>2</v>
      </c>
      <c r="D31" s="262"/>
      <c r="E31" s="212" t="s">
        <v>521</v>
      </c>
      <c r="F31" s="227" t="s">
        <v>509</v>
      </c>
      <c r="G31" s="208">
        <v>8</v>
      </c>
      <c r="H31" s="209">
        <v>10</v>
      </c>
      <c r="I31" s="210">
        <v>95</v>
      </c>
      <c r="J31" s="209"/>
      <c r="K31" s="209" t="s">
        <v>304</v>
      </c>
      <c r="L31" s="211"/>
      <c r="M31" s="212"/>
      <c r="N31" s="212"/>
      <c r="O31" s="212"/>
      <c r="P31" s="212"/>
      <c r="Q31" s="212"/>
      <c r="R31" s="212"/>
      <c r="S31" s="154">
        <v>3</v>
      </c>
      <c r="T31" s="196" t="str">
        <f t="shared" si="4"/>
        <v>*</v>
      </c>
      <c r="U31" s="156">
        <v>3</v>
      </c>
      <c r="V31" s="154">
        <f t="shared" si="5"/>
        <v>0</v>
      </c>
      <c r="W31" s="155">
        <f t="shared" si="6"/>
        <v>3</v>
      </c>
      <c r="X31" s="156">
        <f t="shared" si="7"/>
        <v>0</v>
      </c>
      <c r="Y31" s="434" t="s">
        <v>595</v>
      </c>
    </row>
    <row r="32" spans="1:25" ht="21.95" hidden="1" customHeight="1" outlineLevel="2" x14ac:dyDescent="0.65">
      <c r="A32" s="207"/>
      <c r="B32" s="286" t="s">
        <v>468</v>
      </c>
      <c r="C32" s="261">
        <v>2</v>
      </c>
      <c r="D32" s="262"/>
      <c r="E32" s="212" t="s">
        <v>521</v>
      </c>
      <c r="F32" s="227" t="s">
        <v>358</v>
      </c>
      <c r="G32" s="252">
        <v>10</v>
      </c>
      <c r="H32" s="209">
        <v>11</v>
      </c>
      <c r="I32" s="210">
        <v>95</v>
      </c>
      <c r="J32" s="209"/>
      <c r="K32" s="209" t="s">
        <v>306</v>
      </c>
      <c r="L32" s="211"/>
      <c r="M32" s="212"/>
      <c r="N32" s="212"/>
      <c r="O32" s="212"/>
      <c r="P32" s="212"/>
      <c r="Q32" s="212"/>
      <c r="R32" s="212"/>
      <c r="S32" s="154">
        <v>1</v>
      </c>
      <c r="T32" s="196" t="str">
        <f>IFERROR(AVERAGE(L32:R32),"*")</f>
        <v>*</v>
      </c>
      <c r="U32" s="156">
        <v>4</v>
      </c>
      <c r="V32" s="154">
        <f>IF(S32=2,U32,0)</f>
        <v>0</v>
      </c>
      <c r="W32" s="155">
        <f>IF(S32=1,0,U32)</f>
        <v>0</v>
      </c>
      <c r="X32" s="156">
        <f>IFERROR(IF(S32=2,T32*U32,0),"*")</f>
        <v>0</v>
      </c>
      <c r="Y32" s="434"/>
    </row>
    <row r="33" spans="1:25" ht="21.95" hidden="1" customHeight="1" outlineLevel="2" x14ac:dyDescent="0.65">
      <c r="A33" s="207"/>
      <c r="B33" s="423" t="s">
        <v>468</v>
      </c>
      <c r="C33" s="261">
        <v>2</v>
      </c>
      <c r="D33" s="262"/>
      <c r="E33" s="212" t="s">
        <v>521</v>
      </c>
      <c r="F33" s="227" t="s">
        <v>597</v>
      </c>
      <c r="G33" s="208">
        <v>25</v>
      </c>
      <c r="H33" s="209">
        <v>10</v>
      </c>
      <c r="I33" s="210">
        <v>95</v>
      </c>
      <c r="J33" s="209"/>
      <c r="K33" s="209" t="s">
        <v>302</v>
      </c>
      <c r="L33" s="211">
        <v>5</v>
      </c>
      <c r="M33" s="212"/>
      <c r="N33" s="212">
        <v>5</v>
      </c>
      <c r="O33" s="212">
        <v>5</v>
      </c>
      <c r="P33" s="212">
        <v>5</v>
      </c>
      <c r="Q33" s="212">
        <v>5</v>
      </c>
      <c r="R33" s="212">
        <v>5</v>
      </c>
      <c r="S33" s="154">
        <v>2</v>
      </c>
      <c r="T33" s="196">
        <f t="shared" ref="T33" si="8">IFERROR(AVERAGE(L33:R33),"*")</f>
        <v>5</v>
      </c>
      <c r="U33" s="156">
        <v>3</v>
      </c>
      <c r="V33" s="154">
        <f t="shared" ref="V33" si="9">IF(S33=2,U33,0)</f>
        <v>3</v>
      </c>
      <c r="W33" s="155">
        <f t="shared" ref="W33" si="10">IF(S33=1,0,U33)</f>
        <v>3</v>
      </c>
      <c r="X33" s="156">
        <f t="shared" ref="X33" si="11">IFERROR(IF(S33=2,T33*U33,0),"*")</f>
        <v>15</v>
      </c>
      <c r="Y33" s="434"/>
    </row>
    <row r="34" spans="1:25" ht="21.95" hidden="1" customHeight="1" outlineLevel="2" x14ac:dyDescent="0.65">
      <c r="A34" s="207"/>
      <c r="B34" s="286" t="s">
        <v>468</v>
      </c>
      <c r="C34" s="261">
        <v>2</v>
      </c>
      <c r="D34" s="262"/>
      <c r="E34" s="212" t="s">
        <v>521</v>
      </c>
      <c r="F34" s="227" t="s">
        <v>596</v>
      </c>
      <c r="G34" s="208">
        <v>23</v>
      </c>
      <c r="H34" s="209">
        <v>10</v>
      </c>
      <c r="I34" s="210">
        <v>95</v>
      </c>
      <c r="J34" s="209"/>
      <c r="K34" s="209" t="s">
        <v>303</v>
      </c>
      <c r="L34" s="211">
        <v>4</v>
      </c>
      <c r="M34" s="212"/>
      <c r="N34" s="212">
        <v>5</v>
      </c>
      <c r="O34" s="212">
        <v>5</v>
      </c>
      <c r="P34" s="212">
        <v>5</v>
      </c>
      <c r="Q34" s="212">
        <v>3</v>
      </c>
      <c r="R34" s="212">
        <v>5</v>
      </c>
      <c r="S34" s="154">
        <v>2</v>
      </c>
      <c r="T34" s="196">
        <f t="shared" si="4"/>
        <v>4.5</v>
      </c>
      <c r="U34" s="156">
        <v>3</v>
      </c>
      <c r="V34" s="154">
        <f t="shared" si="5"/>
        <v>3</v>
      </c>
      <c r="W34" s="155">
        <f t="shared" si="6"/>
        <v>3</v>
      </c>
      <c r="X34" s="156">
        <f t="shared" si="7"/>
        <v>13.5</v>
      </c>
      <c r="Y34" s="435" t="s">
        <v>679</v>
      </c>
    </row>
    <row r="35" spans="1:25" ht="21.95" hidden="1" customHeight="1" outlineLevel="2" x14ac:dyDescent="0.65">
      <c r="A35" s="207"/>
      <c r="B35" s="286" t="s">
        <v>468</v>
      </c>
      <c r="C35" s="261">
        <v>2</v>
      </c>
      <c r="D35" s="262"/>
      <c r="E35" s="212" t="s">
        <v>521</v>
      </c>
      <c r="F35" s="227" t="s">
        <v>356</v>
      </c>
      <c r="G35" s="208">
        <v>24</v>
      </c>
      <c r="H35" s="209">
        <v>10</v>
      </c>
      <c r="I35" s="210">
        <v>95</v>
      </c>
      <c r="J35" s="209"/>
      <c r="K35" s="209" t="s">
        <v>304</v>
      </c>
      <c r="L35" s="211"/>
      <c r="M35" s="212">
        <v>5</v>
      </c>
      <c r="N35" s="212">
        <v>4</v>
      </c>
      <c r="O35" s="212">
        <v>4</v>
      </c>
      <c r="P35" s="212"/>
      <c r="Q35" s="212"/>
      <c r="R35" s="212"/>
      <c r="S35" s="154">
        <v>2</v>
      </c>
      <c r="T35" s="196">
        <f t="shared" si="4"/>
        <v>4.333333333333333</v>
      </c>
      <c r="U35" s="156">
        <v>5</v>
      </c>
      <c r="V35" s="154">
        <f t="shared" si="5"/>
        <v>5</v>
      </c>
      <c r="W35" s="155">
        <f t="shared" si="6"/>
        <v>5</v>
      </c>
      <c r="X35" s="156">
        <f t="shared" si="7"/>
        <v>21.666666666666664</v>
      </c>
      <c r="Y35" s="434"/>
    </row>
    <row r="36" spans="1:25" ht="21.95" customHeight="1" outlineLevel="2" x14ac:dyDescent="0.65">
      <c r="A36" s="207"/>
      <c r="B36" s="286" t="s">
        <v>468</v>
      </c>
      <c r="C36" s="261">
        <v>2</v>
      </c>
      <c r="D36" s="262"/>
      <c r="E36" s="212" t="s">
        <v>522</v>
      </c>
      <c r="F36" s="227" t="s">
        <v>402</v>
      </c>
      <c r="G36" s="252">
        <v>12</v>
      </c>
      <c r="H36" s="209">
        <v>11</v>
      </c>
      <c r="I36" s="210">
        <v>95</v>
      </c>
      <c r="J36" s="209"/>
      <c r="K36" s="209" t="s">
        <v>304</v>
      </c>
      <c r="L36" s="211"/>
      <c r="M36" s="212"/>
      <c r="N36" s="212"/>
      <c r="O36" s="212"/>
      <c r="P36" s="212"/>
      <c r="Q36" s="212"/>
      <c r="R36" s="212"/>
      <c r="S36" s="154">
        <v>1</v>
      </c>
      <c r="T36" s="196" t="str">
        <f t="shared" si="4"/>
        <v>*</v>
      </c>
      <c r="U36" s="156">
        <v>5</v>
      </c>
      <c r="V36" s="154">
        <f t="shared" si="5"/>
        <v>0</v>
      </c>
      <c r="W36" s="155">
        <f t="shared" si="6"/>
        <v>0</v>
      </c>
      <c r="X36" s="156">
        <f t="shared" si="7"/>
        <v>0</v>
      </c>
      <c r="Y36" s="435" t="s">
        <v>669</v>
      </c>
    </row>
    <row r="37" spans="1:25" ht="21.95" hidden="1" customHeight="1" outlineLevel="2" x14ac:dyDescent="0.65">
      <c r="A37" s="207"/>
      <c r="B37" s="286" t="s">
        <v>468</v>
      </c>
      <c r="C37" s="261">
        <v>2</v>
      </c>
      <c r="D37" s="262"/>
      <c r="E37" s="212" t="s">
        <v>523</v>
      </c>
      <c r="F37" s="227" t="s">
        <v>549</v>
      </c>
      <c r="G37" s="208">
        <v>30</v>
      </c>
      <c r="H37" s="209">
        <v>10</v>
      </c>
      <c r="I37" s="210">
        <v>95</v>
      </c>
      <c r="J37" s="209"/>
      <c r="K37" s="209" t="s">
        <v>306</v>
      </c>
      <c r="L37" s="211"/>
      <c r="M37" s="212"/>
      <c r="N37" s="212"/>
      <c r="O37" s="212"/>
      <c r="P37" s="212"/>
      <c r="Q37" s="212">
        <v>5</v>
      </c>
      <c r="R37" s="212"/>
      <c r="S37" s="154">
        <v>2</v>
      </c>
      <c r="T37" s="196">
        <f t="shared" si="4"/>
        <v>5</v>
      </c>
      <c r="U37" s="156">
        <v>5</v>
      </c>
      <c r="V37" s="154">
        <f t="shared" si="5"/>
        <v>5</v>
      </c>
      <c r="W37" s="155">
        <f t="shared" si="6"/>
        <v>5</v>
      </c>
      <c r="X37" s="156">
        <f t="shared" si="7"/>
        <v>25</v>
      </c>
      <c r="Y37" s="435" t="s">
        <v>630</v>
      </c>
    </row>
    <row r="38" spans="1:25" ht="21.95" hidden="1" customHeight="1" outlineLevel="2" x14ac:dyDescent="0.65">
      <c r="A38" s="207"/>
      <c r="B38" s="286" t="s">
        <v>468</v>
      </c>
      <c r="C38" s="261">
        <v>2</v>
      </c>
      <c r="D38" s="262"/>
      <c r="E38" s="212" t="s">
        <v>523</v>
      </c>
      <c r="F38" s="227" t="s">
        <v>548</v>
      </c>
      <c r="G38" s="208">
        <v>25</v>
      </c>
      <c r="H38" s="209">
        <v>12</v>
      </c>
      <c r="I38" s="210">
        <v>95</v>
      </c>
      <c r="J38" s="209"/>
      <c r="K38" s="209" t="s">
        <v>306</v>
      </c>
      <c r="L38" s="211"/>
      <c r="M38" s="212"/>
      <c r="N38" s="212"/>
      <c r="O38" s="212"/>
      <c r="P38" s="212"/>
      <c r="Q38" s="212"/>
      <c r="R38" s="212"/>
      <c r="S38" s="154">
        <v>1</v>
      </c>
      <c r="T38" s="196"/>
      <c r="U38" s="156"/>
      <c r="V38" s="154"/>
      <c r="W38" s="155"/>
      <c r="X38" s="156"/>
      <c r="Y38" s="434"/>
    </row>
    <row r="39" spans="1:25" ht="21.95" hidden="1" customHeight="1" outlineLevel="2" x14ac:dyDescent="0.65">
      <c r="A39" s="207"/>
      <c r="B39" s="286" t="s">
        <v>468</v>
      </c>
      <c r="C39" s="261">
        <v>2</v>
      </c>
      <c r="D39" s="262"/>
      <c r="E39" s="212" t="s">
        <v>523</v>
      </c>
      <c r="F39" s="227" t="s">
        <v>615</v>
      </c>
      <c r="G39" s="208">
        <v>25</v>
      </c>
      <c r="H39" s="209">
        <v>1</v>
      </c>
      <c r="I39" s="210">
        <v>96</v>
      </c>
      <c r="J39" s="209"/>
      <c r="K39" s="209" t="s">
        <v>306</v>
      </c>
      <c r="L39" s="211"/>
      <c r="M39" s="212"/>
      <c r="N39" s="212"/>
      <c r="O39" s="212"/>
      <c r="P39" s="212"/>
      <c r="Q39" s="212"/>
      <c r="R39" s="212"/>
      <c r="S39" s="154">
        <v>1</v>
      </c>
      <c r="T39" s="196"/>
      <c r="U39" s="156"/>
      <c r="V39" s="154"/>
      <c r="W39" s="155"/>
      <c r="X39" s="156"/>
      <c r="Y39" s="434"/>
    </row>
    <row r="40" spans="1:25" ht="21.95" hidden="1" customHeight="1" outlineLevel="2" x14ac:dyDescent="0.65">
      <c r="A40" s="207"/>
      <c r="B40" s="423" t="s">
        <v>468</v>
      </c>
      <c r="C40" s="261">
        <v>2</v>
      </c>
      <c r="D40" s="262"/>
      <c r="E40" s="212" t="s">
        <v>521</v>
      </c>
      <c r="F40" s="227" t="s">
        <v>438</v>
      </c>
      <c r="G40" s="208">
        <v>12</v>
      </c>
      <c r="H40" s="209">
        <v>2</v>
      </c>
      <c r="I40" s="210">
        <v>96</v>
      </c>
      <c r="J40" s="209"/>
      <c r="K40" s="209" t="s">
        <v>429</v>
      </c>
      <c r="L40" s="211"/>
      <c r="M40" s="212"/>
      <c r="N40" s="212"/>
      <c r="O40" s="212"/>
      <c r="P40" s="212"/>
      <c r="Q40" s="212"/>
      <c r="R40" s="212"/>
      <c r="S40" s="154">
        <v>1</v>
      </c>
      <c r="T40" s="196" t="str">
        <f>IFERROR(AVERAGE(L40:R40),"*")</f>
        <v>*</v>
      </c>
      <c r="U40" s="156">
        <v>4</v>
      </c>
      <c r="V40" s="154">
        <f>IF(S40=2,U40,0)</f>
        <v>0</v>
      </c>
      <c r="W40" s="155">
        <f>IF(S40=1,0,U40)</f>
        <v>0</v>
      </c>
      <c r="X40" s="156">
        <f>IFERROR(IF(S40=2,T40*U40,0),"*")</f>
        <v>0</v>
      </c>
      <c r="Y40" s="434"/>
    </row>
    <row r="41" spans="1:25" ht="21.95" customHeight="1" outlineLevel="2" x14ac:dyDescent="0.65">
      <c r="A41" s="207"/>
      <c r="B41" s="423" t="s">
        <v>468</v>
      </c>
      <c r="C41" s="261">
        <v>2</v>
      </c>
      <c r="D41" s="262"/>
      <c r="E41" s="212" t="s">
        <v>522</v>
      </c>
      <c r="F41" s="227" t="s">
        <v>466</v>
      </c>
      <c r="G41" s="208">
        <v>20</v>
      </c>
      <c r="H41" s="209">
        <v>2</v>
      </c>
      <c r="I41" s="210">
        <v>96</v>
      </c>
      <c r="J41" s="209"/>
      <c r="K41" s="209" t="s">
        <v>429</v>
      </c>
      <c r="L41" s="211"/>
      <c r="M41" s="212"/>
      <c r="N41" s="212"/>
      <c r="O41" s="212"/>
      <c r="P41" s="212"/>
      <c r="Q41" s="212"/>
      <c r="R41" s="212"/>
      <c r="S41" s="154">
        <v>1</v>
      </c>
      <c r="T41" s="196" t="str">
        <f>IFERROR(AVERAGE(L41:R41),"*")</f>
        <v>*</v>
      </c>
      <c r="U41" s="156">
        <v>2</v>
      </c>
      <c r="V41" s="154">
        <f>IF(S41=2,U41,0)</f>
        <v>0</v>
      </c>
      <c r="W41" s="155">
        <f>IF(S41=1,0,U41)</f>
        <v>0</v>
      </c>
      <c r="X41" s="156">
        <f>IFERROR(IF(S41=2,T41*U41,0),"*")</f>
        <v>0</v>
      </c>
      <c r="Y41" s="434"/>
    </row>
    <row r="42" spans="1:25" ht="21.95" customHeight="1" outlineLevel="2" x14ac:dyDescent="0.65">
      <c r="A42" s="207"/>
      <c r="B42" s="423" t="s">
        <v>468</v>
      </c>
      <c r="C42" s="261">
        <v>2</v>
      </c>
      <c r="D42" s="262"/>
      <c r="E42" s="212" t="s">
        <v>522</v>
      </c>
      <c r="F42" s="227" t="s">
        <v>465</v>
      </c>
      <c r="G42" s="208">
        <v>20</v>
      </c>
      <c r="H42" s="209">
        <v>2</v>
      </c>
      <c r="I42" s="210">
        <v>96</v>
      </c>
      <c r="J42" s="209"/>
      <c r="K42" s="209" t="s">
        <v>429</v>
      </c>
      <c r="L42" s="211"/>
      <c r="M42" s="212"/>
      <c r="N42" s="212"/>
      <c r="O42" s="212"/>
      <c r="P42" s="212"/>
      <c r="Q42" s="212"/>
      <c r="R42" s="212"/>
      <c r="S42" s="154">
        <v>1</v>
      </c>
      <c r="T42" s="196" t="str">
        <f>IFERROR(AVERAGE(L42:R42),"*")</f>
        <v>*</v>
      </c>
      <c r="U42" s="156">
        <v>1</v>
      </c>
      <c r="V42" s="154">
        <f>IF(S42=2,U42,0)</f>
        <v>0</v>
      </c>
      <c r="W42" s="155">
        <f>IF(S42=1,0,U42)</f>
        <v>0</v>
      </c>
      <c r="X42" s="156">
        <f>IFERROR(IF(S42=2,T42*U42,0),"*")</f>
        <v>0</v>
      </c>
      <c r="Y42" s="434"/>
    </row>
    <row r="43" spans="1:25" ht="21.95" hidden="1" customHeight="1" outlineLevel="2" x14ac:dyDescent="0.65">
      <c r="A43" s="207"/>
      <c r="B43" s="286" t="s">
        <v>468</v>
      </c>
      <c r="C43" s="261">
        <v>2</v>
      </c>
      <c r="D43" s="262"/>
      <c r="E43" s="212" t="s">
        <v>523</v>
      </c>
      <c r="F43" s="227" t="s">
        <v>616</v>
      </c>
      <c r="G43" s="208">
        <v>25</v>
      </c>
      <c r="H43" s="209">
        <v>2</v>
      </c>
      <c r="I43" s="210">
        <v>96</v>
      </c>
      <c r="J43" s="209"/>
      <c r="K43" s="209" t="s">
        <v>306</v>
      </c>
      <c r="L43" s="211"/>
      <c r="M43" s="212"/>
      <c r="N43" s="212"/>
      <c r="O43" s="212"/>
      <c r="P43" s="212"/>
      <c r="Q43" s="212"/>
      <c r="R43" s="212"/>
      <c r="S43" s="154">
        <v>1</v>
      </c>
      <c r="T43" s="196"/>
      <c r="U43" s="156"/>
      <c r="V43" s="154"/>
      <c r="W43" s="155"/>
      <c r="X43" s="156"/>
      <c r="Y43" s="434"/>
    </row>
    <row r="44" spans="1:25" s="304" customFormat="1" ht="21.95" hidden="1" customHeight="1" outlineLevel="1" x14ac:dyDescent="0.65">
      <c r="A44" s="287"/>
      <c r="B44" s="285" t="s">
        <v>468</v>
      </c>
      <c r="C44" s="289">
        <v>3</v>
      </c>
      <c r="D44" s="290" t="s">
        <v>313</v>
      </c>
      <c r="E44" s="291"/>
      <c r="F44" s="292"/>
      <c r="G44" s="293"/>
      <c r="H44" s="294"/>
      <c r="I44" s="295"/>
      <c r="J44" s="294"/>
      <c r="K44" s="294"/>
      <c r="L44" s="296"/>
      <c r="M44" s="297"/>
      <c r="N44" s="297"/>
      <c r="O44" s="297"/>
      <c r="P44" s="297"/>
      <c r="Q44" s="297"/>
      <c r="R44" s="297"/>
      <c r="S44" s="298"/>
      <c r="T44" s="299"/>
      <c r="U44" s="300"/>
      <c r="V44" s="301"/>
      <c r="W44" s="302"/>
      <c r="X44" s="303"/>
      <c r="Y44" s="433"/>
    </row>
    <row r="45" spans="1:25" ht="21.95" hidden="1" customHeight="1" outlineLevel="2" x14ac:dyDescent="0.65">
      <c r="A45" s="207"/>
      <c r="B45" s="286" t="s">
        <v>468</v>
      </c>
      <c r="C45" s="261">
        <v>3</v>
      </c>
      <c r="D45" s="262"/>
      <c r="E45" s="212" t="s">
        <v>521</v>
      </c>
      <c r="F45" s="253" t="s">
        <v>449</v>
      </c>
      <c r="G45" s="254">
        <v>1</v>
      </c>
      <c r="H45" s="255">
        <v>4</v>
      </c>
      <c r="I45" s="256">
        <v>95</v>
      </c>
      <c r="J45" s="255"/>
      <c r="K45" s="209" t="s">
        <v>306</v>
      </c>
      <c r="L45" s="211">
        <v>4</v>
      </c>
      <c r="M45" s="212">
        <v>5</v>
      </c>
      <c r="N45" s="212">
        <v>4</v>
      </c>
      <c r="O45" s="212">
        <v>5</v>
      </c>
      <c r="P45" s="212">
        <v>4</v>
      </c>
      <c r="Q45" s="212">
        <v>5</v>
      </c>
      <c r="R45" s="212">
        <v>5</v>
      </c>
      <c r="S45" s="154">
        <v>2</v>
      </c>
      <c r="T45" s="196">
        <f t="shared" ref="T45:T52" si="12">IFERROR(AVERAGE(L45:R45),"*")</f>
        <v>4.5714285714285712</v>
      </c>
      <c r="U45" s="156">
        <v>5</v>
      </c>
      <c r="V45" s="154">
        <f t="shared" ref="V45:V52" si="13">IF(S45=2,U45,0)</f>
        <v>5</v>
      </c>
      <c r="W45" s="155">
        <f t="shared" ref="W45:W52" si="14">IF(S45=1,0,U45)</f>
        <v>5</v>
      </c>
      <c r="X45" s="156">
        <f t="shared" ref="X45:X52" si="15">IFERROR(IF(S45=2,T45*U45,0),"*")</f>
        <v>22.857142857142854</v>
      </c>
      <c r="Y45" s="437" t="s">
        <v>631</v>
      </c>
    </row>
    <row r="46" spans="1:25" ht="21.95" customHeight="1" outlineLevel="2" x14ac:dyDescent="0.65">
      <c r="A46" s="207"/>
      <c r="B46" s="286" t="s">
        <v>468</v>
      </c>
      <c r="C46" s="261">
        <v>3</v>
      </c>
      <c r="D46" s="262"/>
      <c r="E46" s="212" t="s">
        <v>522</v>
      </c>
      <c r="F46" s="253" t="s">
        <v>451</v>
      </c>
      <c r="G46" s="254">
        <v>1</v>
      </c>
      <c r="H46" s="255">
        <v>6</v>
      </c>
      <c r="I46" s="256">
        <v>95</v>
      </c>
      <c r="J46" s="255"/>
      <c r="K46" s="209" t="s">
        <v>306</v>
      </c>
      <c r="L46" s="211">
        <v>5</v>
      </c>
      <c r="M46" s="212">
        <v>5</v>
      </c>
      <c r="N46" s="212">
        <v>5</v>
      </c>
      <c r="O46" s="212">
        <v>5</v>
      </c>
      <c r="P46" s="212">
        <v>5</v>
      </c>
      <c r="Q46" s="212">
        <v>5</v>
      </c>
      <c r="R46" s="212"/>
      <c r="S46" s="154">
        <v>2</v>
      </c>
      <c r="T46" s="196">
        <f t="shared" si="12"/>
        <v>5</v>
      </c>
      <c r="U46" s="156">
        <v>5</v>
      </c>
      <c r="V46" s="154">
        <f t="shared" si="13"/>
        <v>5</v>
      </c>
      <c r="W46" s="155">
        <f t="shared" si="14"/>
        <v>5</v>
      </c>
      <c r="X46" s="156">
        <f t="shared" si="15"/>
        <v>25</v>
      </c>
      <c r="Y46" s="435" t="s">
        <v>632</v>
      </c>
    </row>
    <row r="47" spans="1:25" ht="21.95" hidden="1" customHeight="1" outlineLevel="2" x14ac:dyDescent="0.65">
      <c r="A47" s="207"/>
      <c r="B47" s="423" t="s">
        <v>468</v>
      </c>
      <c r="C47" s="261">
        <v>3</v>
      </c>
      <c r="D47" s="262"/>
      <c r="E47" s="212" t="s">
        <v>521</v>
      </c>
      <c r="F47" s="227" t="s">
        <v>351</v>
      </c>
      <c r="G47" s="208">
        <v>14</v>
      </c>
      <c r="H47" s="209">
        <v>9</v>
      </c>
      <c r="I47" s="210">
        <v>95</v>
      </c>
      <c r="J47" s="209"/>
      <c r="K47" s="209" t="s">
        <v>429</v>
      </c>
      <c r="L47" s="211"/>
      <c r="M47" s="212"/>
      <c r="N47" s="212"/>
      <c r="O47" s="212"/>
      <c r="P47" s="212"/>
      <c r="Q47" s="212"/>
      <c r="R47" s="212"/>
      <c r="S47" s="154">
        <v>3</v>
      </c>
      <c r="T47" s="196" t="str">
        <f t="shared" si="12"/>
        <v>*</v>
      </c>
      <c r="U47" s="156">
        <v>2</v>
      </c>
      <c r="V47" s="154">
        <f t="shared" si="13"/>
        <v>0</v>
      </c>
      <c r="W47" s="155">
        <f t="shared" si="14"/>
        <v>2</v>
      </c>
      <c r="X47" s="156">
        <f t="shared" si="15"/>
        <v>0</v>
      </c>
      <c r="Y47" s="434" t="s">
        <v>520</v>
      </c>
    </row>
    <row r="48" spans="1:25" ht="21.95" hidden="1" customHeight="1" outlineLevel="2" x14ac:dyDescent="0.65">
      <c r="A48" s="207"/>
      <c r="B48" s="286" t="s">
        <v>468</v>
      </c>
      <c r="C48" s="261">
        <v>3</v>
      </c>
      <c r="D48" s="262"/>
      <c r="E48" s="212" t="s">
        <v>521</v>
      </c>
      <c r="F48" s="227" t="s">
        <v>598</v>
      </c>
      <c r="G48" s="208">
        <v>20</v>
      </c>
      <c r="H48" s="209">
        <v>1</v>
      </c>
      <c r="I48" s="210">
        <v>95</v>
      </c>
      <c r="J48" s="209"/>
      <c r="K48" s="209" t="s">
        <v>305</v>
      </c>
      <c r="L48" s="211"/>
      <c r="M48" s="212"/>
      <c r="N48" s="212"/>
      <c r="O48" s="212"/>
      <c r="P48" s="212"/>
      <c r="Q48" s="212"/>
      <c r="R48" s="212"/>
      <c r="S48" s="154">
        <v>1</v>
      </c>
      <c r="T48" s="196" t="str">
        <f t="shared" si="12"/>
        <v>*</v>
      </c>
      <c r="U48" s="156">
        <v>1</v>
      </c>
      <c r="V48" s="154">
        <f t="shared" si="13"/>
        <v>0</v>
      </c>
      <c r="W48" s="155">
        <f t="shared" si="14"/>
        <v>0</v>
      </c>
      <c r="X48" s="156">
        <f t="shared" si="15"/>
        <v>0</v>
      </c>
      <c r="Y48" s="434"/>
    </row>
    <row r="49" spans="1:25" ht="21.95" hidden="1" customHeight="1" outlineLevel="2" x14ac:dyDescent="0.65">
      <c r="A49" s="207"/>
      <c r="B49" s="286" t="s">
        <v>468</v>
      </c>
      <c r="C49" s="261">
        <v>3</v>
      </c>
      <c r="D49" s="262"/>
      <c r="E49" s="212" t="s">
        <v>521</v>
      </c>
      <c r="F49" s="227" t="s">
        <v>401</v>
      </c>
      <c r="G49" s="208">
        <v>12</v>
      </c>
      <c r="H49" s="209">
        <v>11</v>
      </c>
      <c r="I49" s="210">
        <v>95</v>
      </c>
      <c r="J49" s="209"/>
      <c r="K49" s="209" t="s">
        <v>304</v>
      </c>
      <c r="L49" s="211"/>
      <c r="M49" s="212"/>
      <c r="N49" s="212"/>
      <c r="O49" s="212"/>
      <c r="P49" s="212"/>
      <c r="Q49" s="212"/>
      <c r="R49" s="212"/>
      <c r="S49" s="154">
        <v>1</v>
      </c>
      <c r="T49" s="196" t="str">
        <f t="shared" si="12"/>
        <v>*</v>
      </c>
      <c r="U49" s="156">
        <v>4</v>
      </c>
      <c r="V49" s="154">
        <f t="shared" si="13"/>
        <v>0</v>
      </c>
      <c r="W49" s="155">
        <f t="shared" si="14"/>
        <v>0</v>
      </c>
      <c r="X49" s="156">
        <f t="shared" si="15"/>
        <v>0</v>
      </c>
      <c r="Y49" s="434"/>
    </row>
    <row r="50" spans="1:25" ht="21.95" hidden="1" customHeight="1" outlineLevel="2" x14ac:dyDescent="0.65">
      <c r="A50" s="207"/>
      <c r="B50" s="423" t="s">
        <v>468</v>
      </c>
      <c r="C50" s="261">
        <v>3</v>
      </c>
      <c r="D50" s="262"/>
      <c r="E50" s="212" t="s">
        <v>521</v>
      </c>
      <c r="F50" s="227" t="s">
        <v>434</v>
      </c>
      <c r="G50" s="208">
        <v>18</v>
      </c>
      <c r="H50" s="209">
        <v>12</v>
      </c>
      <c r="I50" s="210">
        <v>95</v>
      </c>
      <c r="J50" s="209"/>
      <c r="K50" s="209" t="s">
        <v>429</v>
      </c>
      <c r="L50" s="211"/>
      <c r="M50" s="212"/>
      <c r="N50" s="212"/>
      <c r="O50" s="212"/>
      <c r="P50" s="212"/>
      <c r="Q50" s="212"/>
      <c r="R50" s="212"/>
      <c r="S50" s="154">
        <v>1</v>
      </c>
      <c r="T50" s="196" t="str">
        <f t="shared" si="12"/>
        <v>*</v>
      </c>
      <c r="U50" s="156">
        <v>4</v>
      </c>
      <c r="V50" s="154">
        <f t="shared" si="13"/>
        <v>0</v>
      </c>
      <c r="W50" s="155">
        <f t="shared" si="14"/>
        <v>0</v>
      </c>
      <c r="X50" s="156">
        <f t="shared" si="15"/>
        <v>0</v>
      </c>
      <c r="Y50" s="434"/>
    </row>
    <row r="51" spans="1:25" ht="21.95" hidden="1" customHeight="1" outlineLevel="2" x14ac:dyDescent="0.65">
      <c r="A51" s="207"/>
      <c r="B51" s="423" t="s">
        <v>468</v>
      </c>
      <c r="C51" s="261">
        <v>3</v>
      </c>
      <c r="D51" s="262"/>
      <c r="E51" s="212" t="s">
        <v>521</v>
      </c>
      <c r="F51" s="227" t="s">
        <v>481</v>
      </c>
      <c r="G51" s="208">
        <v>30</v>
      </c>
      <c r="H51" s="209">
        <v>1</v>
      </c>
      <c r="I51" s="210">
        <v>96</v>
      </c>
      <c r="J51" s="209"/>
      <c r="K51" s="209" t="s">
        <v>429</v>
      </c>
      <c r="L51" s="211"/>
      <c r="M51" s="212"/>
      <c r="N51" s="212"/>
      <c r="O51" s="212"/>
      <c r="P51" s="212"/>
      <c r="Q51" s="212"/>
      <c r="R51" s="212"/>
      <c r="S51" s="154">
        <v>1</v>
      </c>
      <c r="T51" s="196" t="str">
        <f t="shared" si="12"/>
        <v>*</v>
      </c>
      <c r="U51" s="156">
        <v>3</v>
      </c>
      <c r="V51" s="154">
        <f t="shared" si="13"/>
        <v>0</v>
      </c>
      <c r="W51" s="155">
        <f t="shared" si="14"/>
        <v>0</v>
      </c>
      <c r="X51" s="156">
        <f t="shared" si="15"/>
        <v>0</v>
      </c>
      <c r="Y51" s="434"/>
    </row>
    <row r="52" spans="1:25" ht="21.95" hidden="1" customHeight="1" outlineLevel="2" x14ac:dyDescent="0.65">
      <c r="A52" s="207"/>
      <c r="B52" s="286" t="s">
        <v>468</v>
      </c>
      <c r="C52" s="261">
        <v>3</v>
      </c>
      <c r="D52" s="262"/>
      <c r="E52" s="212" t="s">
        <v>521</v>
      </c>
      <c r="F52" s="227" t="s">
        <v>482</v>
      </c>
      <c r="G52" s="208">
        <v>30</v>
      </c>
      <c r="H52" s="209">
        <v>1</v>
      </c>
      <c r="I52" s="210">
        <v>96</v>
      </c>
      <c r="J52" s="209"/>
      <c r="K52" s="209" t="s">
        <v>304</v>
      </c>
      <c r="L52" s="211"/>
      <c r="M52" s="212"/>
      <c r="N52" s="212"/>
      <c r="O52" s="212"/>
      <c r="P52" s="212"/>
      <c r="Q52" s="212"/>
      <c r="R52" s="212"/>
      <c r="S52" s="154">
        <v>1</v>
      </c>
      <c r="T52" s="196" t="str">
        <f t="shared" si="12"/>
        <v>*</v>
      </c>
      <c r="U52" s="156">
        <v>3</v>
      </c>
      <c r="V52" s="154">
        <f t="shared" si="13"/>
        <v>0</v>
      </c>
      <c r="W52" s="155">
        <f t="shared" si="14"/>
        <v>0</v>
      </c>
      <c r="X52" s="156">
        <f t="shared" si="15"/>
        <v>0</v>
      </c>
      <c r="Y52" s="434"/>
    </row>
    <row r="53" spans="1:25" s="304" customFormat="1" ht="21.95" hidden="1" customHeight="1" outlineLevel="1" x14ac:dyDescent="0.65">
      <c r="A53" s="287"/>
      <c r="B53" s="285" t="s">
        <v>468</v>
      </c>
      <c r="C53" s="289">
        <v>4</v>
      </c>
      <c r="D53" s="290" t="s">
        <v>314</v>
      </c>
      <c r="E53" s="291"/>
      <c r="F53" s="292"/>
      <c r="G53" s="293"/>
      <c r="H53" s="294"/>
      <c r="I53" s="295"/>
      <c r="J53" s="294"/>
      <c r="K53" s="294"/>
      <c r="L53" s="296"/>
      <c r="M53" s="297"/>
      <c r="N53" s="297"/>
      <c r="O53" s="297"/>
      <c r="P53" s="297"/>
      <c r="Q53" s="297"/>
      <c r="R53" s="297"/>
      <c r="S53" s="298"/>
      <c r="T53" s="299"/>
      <c r="U53" s="300"/>
      <c r="V53" s="301"/>
      <c r="W53" s="302"/>
      <c r="X53" s="303"/>
      <c r="Y53" s="433"/>
    </row>
    <row r="54" spans="1:25" ht="21.95" hidden="1" customHeight="1" outlineLevel="2" x14ac:dyDescent="0.65">
      <c r="A54" s="207"/>
      <c r="B54" s="286" t="s">
        <v>468</v>
      </c>
      <c r="C54" s="261">
        <v>4</v>
      </c>
      <c r="D54" s="262"/>
      <c r="E54" s="212" t="s">
        <v>523</v>
      </c>
      <c r="F54" s="227" t="s">
        <v>599</v>
      </c>
      <c r="G54" s="208">
        <v>30</v>
      </c>
      <c r="H54" s="209">
        <v>10</v>
      </c>
      <c r="I54" s="210">
        <v>95</v>
      </c>
      <c r="J54" s="209"/>
      <c r="K54" s="209" t="s">
        <v>304</v>
      </c>
      <c r="L54" s="211">
        <v>5</v>
      </c>
      <c r="M54" s="212"/>
      <c r="N54" s="212"/>
      <c r="O54" s="212">
        <v>5</v>
      </c>
      <c r="P54" s="212">
        <v>5</v>
      </c>
      <c r="Q54" s="212">
        <v>5</v>
      </c>
      <c r="R54" s="212">
        <v>5</v>
      </c>
      <c r="S54" s="154">
        <v>2</v>
      </c>
      <c r="T54" s="196">
        <f>IFERROR(AVERAGE(L54:R54),"*")</f>
        <v>5</v>
      </c>
      <c r="U54" s="156">
        <v>3</v>
      </c>
      <c r="V54" s="154">
        <f>IF(S54=2,U54,0)</f>
        <v>3</v>
      </c>
      <c r="W54" s="155">
        <f>IF(S54=1,0,U54)</f>
        <v>3</v>
      </c>
      <c r="X54" s="156">
        <f>IFERROR(IF(S54=2,T54*U54,0),"*")</f>
        <v>15</v>
      </c>
      <c r="Y54" s="434"/>
    </row>
    <row r="55" spans="1:25" ht="21.95" customHeight="1" outlineLevel="2" x14ac:dyDescent="0.65">
      <c r="A55" s="207"/>
      <c r="B55" s="286" t="s">
        <v>468</v>
      </c>
      <c r="C55" s="261">
        <v>4</v>
      </c>
      <c r="D55" s="262"/>
      <c r="E55" s="212" t="s">
        <v>522</v>
      </c>
      <c r="F55" s="227" t="s">
        <v>454</v>
      </c>
      <c r="G55" s="252">
        <v>6</v>
      </c>
      <c r="H55" s="209">
        <v>12</v>
      </c>
      <c r="I55" s="210">
        <v>95</v>
      </c>
      <c r="J55" s="209"/>
      <c r="K55" s="209" t="s">
        <v>305</v>
      </c>
      <c r="L55" s="211"/>
      <c r="M55" s="212"/>
      <c r="N55" s="212"/>
      <c r="O55" s="212"/>
      <c r="P55" s="212"/>
      <c r="Q55" s="212"/>
      <c r="R55" s="212"/>
      <c r="S55" s="154">
        <v>1</v>
      </c>
      <c r="T55" s="196" t="str">
        <f>IFERROR(AVERAGE(L55:R55),"*")</f>
        <v>*</v>
      </c>
      <c r="U55" s="156">
        <v>2</v>
      </c>
      <c r="V55" s="154">
        <f>IF(S55=2,U55,0)</f>
        <v>0</v>
      </c>
      <c r="W55" s="155">
        <f>IF(S55=1,0,U55)</f>
        <v>0</v>
      </c>
      <c r="X55" s="156">
        <f>IFERROR(IF(S55=2,T55*U55,0),"*")</f>
        <v>0</v>
      </c>
      <c r="Y55" s="434"/>
    </row>
    <row r="56" spans="1:25" s="304" customFormat="1" ht="21.95" hidden="1" customHeight="1" outlineLevel="1" x14ac:dyDescent="0.65">
      <c r="A56" s="287"/>
      <c r="B56" s="285" t="s">
        <v>468</v>
      </c>
      <c r="C56" s="289">
        <v>5</v>
      </c>
      <c r="D56" s="290" t="s">
        <v>315</v>
      </c>
      <c r="E56" s="291"/>
      <c r="F56" s="292"/>
      <c r="G56" s="293"/>
      <c r="H56" s="294"/>
      <c r="I56" s="295"/>
      <c r="J56" s="294"/>
      <c r="K56" s="294"/>
      <c r="L56" s="296"/>
      <c r="M56" s="297"/>
      <c r="N56" s="297"/>
      <c r="O56" s="297"/>
      <c r="P56" s="297"/>
      <c r="Q56" s="297"/>
      <c r="R56" s="297"/>
      <c r="S56" s="298"/>
      <c r="T56" s="299"/>
      <c r="U56" s="300"/>
      <c r="V56" s="301"/>
      <c r="W56" s="302"/>
      <c r="X56" s="303"/>
      <c r="Y56" s="433"/>
    </row>
    <row r="57" spans="1:25" ht="21.95" hidden="1" customHeight="1" outlineLevel="2" x14ac:dyDescent="0.65">
      <c r="A57" s="207"/>
      <c r="B57" s="286" t="s">
        <v>468</v>
      </c>
      <c r="C57" s="261">
        <v>5</v>
      </c>
      <c r="D57" s="262"/>
      <c r="E57" s="212" t="s">
        <v>523</v>
      </c>
      <c r="F57" s="227" t="s">
        <v>452</v>
      </c>
      <c r="G57" s="208">
        <v>29</v>
      </c>
      <c r="H57" s="209">
        <v>7</v>
      </c>
      <c r="I57" s="210">
        <v>95</v>
      </c>
      <c r="J57" s="209"/>
      <c r="K57" s="209" t="s">
        <v>305</v>
      </c>
      <c r="L57" s="211"/>
      <c r="M57" s="212"/>
      <c r="N57" s="212"/>
      <c r="O57" s="212"/>
      <c r="P57" s="212"/>
      <c r="Q57" s="212"/>
      <c r="R57" s="212"/>
      <c r="S57" s="154">
        <v>3</v>
      </c>
      <c r="T57" s="196" t="str">
        <f>IFERROR(AVERAGE(L57:R57),"*")</f>
        <v>*</v>
      </c>
      <c r="U57" s="156">
        <v>3</v>
      </c>
      <c r="V57" s="154">
        <f t="shared" ref="V57:V64" si="16">IF(S57=2,U57,0)</f>
        <v>0</v>
      </c>
      <c r="W57" s="155">
        <f t="shared" ref="W57:W64" si="17">IF(S57=1,0,U57)</f>
        <v>3</v>
      </c>
      <c r="X57" s="156">
        <f t="shared" ref="X57:X64" si="18">IFERROR(IF(S57=2,T57*U57,0),"*")</f>
        <v>0</v>
      </c>
      <c r="Y57" s="436" t="s">
        <v>693</v>
      </c>
    </row>
    <row r="58" spans="1:25" ht="21.95" hidden="1" customHeight="1" outlineLevel="2" x14ac:dyDescent="0.65">
      <c r="A58" s="207"/>
      <c r="B58" s="286" t="s">
        <v>468</v>
      </c>
      <c r="C58" s="261">
        <v>5</v>
      </c>
      <c r="D58" s="262"/>
      <c r="E58" s="212" t="s">
        <v>523</v>
      </c>
      <c r="F58" s="227" t="s">
        <v>544</v>
      </c>
      <c r="G58" s="208">
        <v>10</v>
      </c>
      <c r="H58" s="209">
        <v>11</v>
      </c>
      <c r="I58" s="210">
        <v>95</v>
      </c>
      <c r="J58" s="209"/>
      <c r="K58" s="209" t="s">
        <v>305</v>
      </c>
      <c r="L58" s="211"/>
      <c r="M58" s="212"/>
      <c r="N58" s="212"/>
      <c r="O58" s="212"/>
      <c r="P58" s="212"/>
      <c r="Q58" s="212"/>
      <c r="R58" s="212"/>
      <c r="S58" s="154">
        <v>1</v>
      </c>
      <c r="T58" s="196" t="str">
        <f t="shared" ref="T58" si="19">IFERROR(AVERAGE(L58:R58),"*")</f>
        <v>*</v>
      </c>
      <c r="U58" s="156"/>
      <c r="V58" s="154">
        <f t="shared" si="16"/>
        <v>0</v>
      </c>
      <c r="W58" s="155">
        <f t="shared" si="17"/>
        <v>0</v>
      </c>
      <c r="X58" s="156">
        <f t="shared" si="18"/>
        <v>0</v>
      </c>
      <c r="Y58" s="436" t="s">
        <v>636</v>
      </c>
    </row>
    <row r="59" spans="1:25" ht="21.95" customHeight="1" outlineLevel="2" x14ac:dyDescent="0.65">
      <c r="A59" s="207"/>
      <c r="B59" s="286" t="s">
        <v>468</v>
      </c>
      <c r="C59" s="261">
        <v>5</v>
      </c>
      <c r="D59" s="262"/>
      <c r="E59" s="212" t="s">
        <v>522</v>
      </c>
      <c r="F59" s="227" t="s">
        <v>433</v>
      </c>
      <c r="G59" s="252">
        <v>3</v>
      </c>
      <c r="H59" s="209">
        <v>12</v>
      </c>
      <c r="I59" s="210">
        <v>95</v>
      </c>
      <c r="J59" s="209"/>
      <c r="K59" s="209" t="s">
        <v>305</v>
      </c>
      <c r="L59" s="211"/>
      <c r="M59" s="212"/>
      <c r="N59" s="212"/>
      <c r="O59" s="212"/>
      <c r="P59" s="212"/>
      <c r="Q59" s="212"/>
      <c r="R59" s="212"/>
      <c r="S59" s="154">
        <v>1</v>
      </c>
      <c r="T59" s="196" t="str">
        <f t="shared" ref="T59:T64" si="20">IFERROR(AVERAGE(L59:R59),"*")</f>
        <v>*</v>
      </c>
      <c r="U59" s="156">
        <v>3</v>
      </c>
      <c r="V59" s="154">
        <f t="shared" si="16"/>
        <v>0</v>
      </c>
      <c r="W59" s="155">
        <f t="shared" si="17"/>
        <v>0</v>
      </c>
      <c r="X59" s="156">
        <f t="shared" si="18"/>
        <v>0</v>
      </c>
      <c r="Y59" s="434"/>
    </row>
    <row r="60" spans="1:25" ht="21.95" hidden="1" customHeight="1" outlineLevel="2" x14ac:dyDescent="0.65">
      <c r="A60" s="207"/>
      <c r="B60" s="286" t="s">
        <v>468</v>
      </c>
      <c r="C60" s="261">
        <v>5</v>
      </c>
      <c r="D60" s="262"/>
      <c r="E60" s="212" t="s">
        <v>523</v>
      </c>
      <c r="F60" s="227" t="s">
        <v>483</v>
      </c>
      <c r="G60" s="252">
        <v>27</v>
      </c>
      <c r="H60" s="209">
        <v>1</v>
      </c>
      <c r="I60" s="210">
        <v>96</v>
      </c>
      <c r="J60" s="209"/>
      <c r="K60" s="209" t="s">
        <v>305</v>
      </c>
      <c r="L60" s="211"/>
      <c r="M60" s="212"/>
      <c r="N60" s="212"/>
      <c r="O60" s="212"/>
      <c r="P60" s="212"/>
      <c r="Q60" s="212"/>
      <c r="R60" s="212"/>
      <c r="S60" s="154">
        <v>1</v>
      </c>
      <c r="T60" s="196" t="str">
        <f t="shared" si="20"/>
        <v>*</v>
      </c>
      <c r="U60" s="156">
        <v>2</v>
      </c>
      <c r="V60" s="154">
        <f t="shared" si="16"/>
        <v>0</v>
      </c>
      <c r="W60" s="155">
        <f t="shared" si="17"/>
        <v>0</v>
      </c>
      <c r="X60" s="156">
        <f t="shared" si="18"/>
        <v>0</v>
      </c>
      <c r="Y60" s="436"/>
    </row>
    <row r="61" spans="1:25" ht="21.95" hidden="1" customHeight="1" outlineLevel="2" x14ac:dyDescent="0.65">
      <c r="A61" s="207"/>
      <c r="B61" s="286" t="s">
        <v>468</v>
      </c>
      <c r="C61" s="261">
        <v>5</v>
      </c>
      <c r="D61" s="262"/>
      <c r="E61" s="212" t="s">
        <v>523</v>
      </c>
      <c r="F61" s="227" t="s">
        <v>484</v>
      </c>
      <c r="G61" s="252">
        <v>2</v>
      </c>
      <c r="H61" s="209">
        <v>2</v>
      </c>
      <c r="I61" s="210">
        <v>96</v>
      </c>
      <c r="J61" s="209"/>
      <c r="K61" s="209" t="s">
        <v>305</v>
      </c>
      <c r="L61" s="211"/>
      <c r="M61" s="212"/>
      <c r="N61" s="212"/>
      <c r="O61" s="212"/>
      <c r="P61" s="212"/>
      <c r="Q61" s="212"/>
      <c r="R61" s="212"/>
      <c r="S61" s="154">
        <v>1</v>
      </c>
      <c r="T61" s="196" t="str">
        <f t="shared" si="20"/>
        <v>*</v>
      </c>
      <c r="U61" s="156">
        <v>2</v>
      </c>
      <c r="V61" s="154">
        <f t="shared" si="16"/>
        <v>0</v>
      </c>
      <c r="W61" s="155">
        <f t="shared" si="17"/>
        <v>0</v>
      </c>
      <c r="X61" s="156">
        <f t="shared" si="18"/>
        <v>0</v>
      </c>
      <c r="Y61" s="436"/>
    </row>
    <row r="62" spans="1:25" ht="21.95" hidden="1" customHeight="1" outlineLevel="2" x14ac:dyDescent="0.65">
      <c r="A62" s="207"/>
      <c r="B62" s="286" t="s">
        <v>468</v>
      </c>
      <c r="C62" s="261">
        <v>5</v>
      </c>
      <c r="D62" s="262"/>
      <c r="E62" s="212" t="s">
        <v>523</v>
      </c>
      <c r="F62" s="227" t="s">
        <v>485</v>
      </c>
      <c r="G62" s="252">
        <v>9</v>
      </c>
      <c r="H62" s="209">
        <v>2</v>
      </c>
      <c r="I62" s="210">
        <v>96</v>
      </c>
      <c r="J62" s="209"/>
      <c r="K62" s="209" t="s">
        <v>305</v>
      </c>
      <c r="L62" s="211"/>
      <c r="M62" s="212"/>
      <c r="N62" s="212"/>
      <c r="O62" s="212"/>
      <c r="P62" s="212"/>
      <c r="Q62" s="212"/>
      <c r="R62" s="212"/>
      <c r="S62" s="154">
        <v>1</v>
      </c>
      <c r="T62" s="196" t="str">
        <f t="shared" si="20"/>
        <v>*</v>
      </c>
      <c r="U62" s="156">
        <v>2</v>
      </c>
      <c r="V62" s="154">
        <f t="shared" si="16"/>
        <v>0</v>
      </c>
      <c r="W62" s="155">
        <f t="shared" si="17"/>
        <v>0</v>
      </c>
      <c r="X62" s="156">
        <f t="shared" si="18"/>
        <v>0</v>
      </c>
      <c r="Y62" s="436"/>
    </row>
    <row r="63" spans="1:25" ht="21.95" hidden="1" customHeight="1" outlineLevel="2" x14ac:dyDescent="0.65">
      <c r="A63" s="207"/>
      <c r="B63" s="286" t="s">
        <v>468</v>
      </c>
      <c r="C63" s="261">
        <v>5</v>
      </c>
      <c r="D63" s="262"/>
      <c r="E63" s="212" t="s">
        <v>523</v>
      </c>
      <c r="F63" s="227" t="s">
        <v>486</v>
      </c>
      <c r="G63" s="252">
        <v>13</v>
      </c>
      <c r="H63" s="209">
        <v>2</v>
      </c>
      <c r="I63" s="210">
        <v>96</v>
      </c>
      <c r="J63" s="209"/>
      <c r="K63" s="209" t="s">
        <v>305</v>
      </c>
      <c r="L63" s="211"/>
      <c r="M63" s="212"/>
      <c r="N63" s="212"/>
      <c r="O63" s="212"/>
      <c r="P63" s="212"/>
      <c r="Q63" s="212"/>
      <c r="R63" s="212"/>
      <c r="S63" s="154">
        <v>1</v>
      </c>
      <c r="T63" s="196" t="str">
        <f t="shared" si="20"/>
        <v>*</v>
      </c>
      <c r="U63" s="156">
        <v>2</v>
      </c>
      <c r="V63" s="154">
        <f t="shared" si="16"/>
        <v>0</v>
      </c>
      <c r="W63" s="155">
        <f t="shared" si="17"/>
        <v>0</v>
      </c>
      <c r="X63" s="156">
        <f t="shared" si="18"/>
        <v>0</v>
      </c>
      <c r="Y63" s="436"/>
    </row>
    <row r="64" spans="1:25" ht="21.95" hidden="1" customHeight="1" outlineLevel="2" x14ac:dyDescent="0.65">
      <c r="A64" s="207"/>
      <c r="B64" s="423" t="s">
        <v>468</v>
      </c>
      <c r="C64" s="261">
        <v>5</v>
      </c>
      <c r="D64" s="262"/>
      <c r="E64" s="212" t="s">
        <v>521</v>
      </c>
      <c r="F64" s="227" t="s">
        <v>444</v>
      </c>
      <c r="G64" s="208">
        <v>20</v>
      </c>
      <c r="H64" s="209">
        <v>3</v>
      </c>
      <c r="I64" s="210">
        <v>96</v>
      </c>
      <c r="J64" s="209"/>
      <c r="K64" s="209" t="s">
        <v>429</v>
      </c>
      <c r="L64" s="211"/>
      <c r="M64" s="212"/>
      <c r="N64" s="212"/>
      <c r="O64" s="212"/>
      <c r="P64" s="212"/>
      <c r="Q64" s="212"/>
      <c r="R64" s="212"/>
      <c r="S64" s="154">
        <v>1</v>
      </c>
      <c r="T64" s="196" t="str">
        <f t="shared" si="20"/>
        <v>*</v>
      </c>
      <c r="U64" s="156">
        <v>4</v>
      </c>
      <c r="V64" s="154">
        <f t="shared" si="16"/>
        <v>0</v>
      </c>
      <c r="W64" s="155">
        <f t="shared" si="17"/>
        <v>0</v>
      </c>
      <c r="X64" s="156">
        <f t="shared" si="18"/>
        <v>0</v>
      </c>
      <c r="Y64" s="436"/>
    </row>
    <row r="65" spans="1:25" s="304" customFormat="1" ht="21.95" hidden="1" customHeight="1" outlineLevel="1" x14ac:dyDescent="0.65">
      <c r="A65" s="287"/>
      <c r="B65" s="285" t="s">
        <v>468</v>
      </c>
      <c r="C65" s="289">
        <v>6</v>
      </c>
      <c r="D65" s="290" t="s">
        <v>316</v>
      </c>
      <c r="E65" s="291"/>
      <c r="F65" s="292"/>
      <c r="G65" s="293"/>
      <c r="H65" s="294"/>
      <c r="I65" s="295"/>
      <c r="J65" s="294"/>
      <c r="K65" s="294"/>
      <c r="L65" s="296"/>
      <c r="M65" s="297"/>
      <c r="N65" s="297"/>
      <c r="O65" s="297"/>
      <c r="P65" s="297"/>
      <c r="Q65" s="297"/>
      <c r="R65" s="297"/>
      <c r="S65" s="298"/>
      <c r="T65" s="299"/>
      <c r="U65" s="300"/>
      <c r="V65" s="301"/>
      <c r="W65" s="302"/>
      <c r="X65" s="303"/>
      <c r="Y65" s="433"/>
    </row>
    <row r="66" spans="1:25" ht="21.95" hidden="1" customHeight="1" outlineLevel="2" x14ac:dyDescent="0.65">
      <c r="A66" s="207"/>
      <c r="B66" s="286" t="s">
        <v>468</v>
      </c>
      <c r="C66" s="261">
        <v>6</v>
      </c>
      <c r="D66" s="262"/>
      <c r="E66" s="212" t="s">
        <v>523</v>
      </c>
      <c r="F66" s="227" t="s">
        <v>554</v>
      </c>
      <c r="G66" s="208">
        <v>20</v>
      </c>
      <c r="H66" s="209">
        <v>3</v>
      </c>
      <c r="I66" s="210">
        <v>95</v>
      </c>
      <c r="J66" s="209"/>
      <c r="K66" s="209" t="s">
        <v>307</v>
      </c>
      <c r="L66" s="211"/>
      <c r="M66" s="212">
        <v>5</v>
      </c>
      <c r="N66" s="212"/>
      <c r="O66" s="212"/>
      <c r="P66" s="212"/>
      <c r="Q66" s="212"/>
      <c r="R66" s="212"/>
      <c r="S66" s="154">
        <v>2</v>
      </c>
      <c r="T66" s="196">
        <f>IFERROR(AVERAGE(L66:R66),"*")</f>
        <v>5</v>
      </c>
      <c r="U66" s="156">
        <v>5</v>
      </c>
      <c r="V66" s="154">
        <f t="shared" ref="V66" si="21">IF(S66=2,U66,0)</f>
        <v>5</v>
      </c>
      <c r="W66" s="155">
        <f t="shared" ref="W66" si="22">IF(S66=1,0,U66)</f>
        <v>5</v>
      </c>
      <c r="X66" s="156">
        <f>IFERROR(IF(S66=2,T66*U66,0),"*")</f>
        <v>25</v>
      </c>
      <c r="Y66" s="436"/>
    </row>
    <row r="67" spans="1:25" ht="21.95" hidden="1" customHeight="1" outlineLevel="2" x14ac:dyDescent="0.65">
      <c r="A67" s="207"/>
      <c r="B67" s="286" t="s">
        <v>468</v>
      </c>
      <c r="C67" s="261">
        <v>6</v>
      </c>
      <c r="D67" s="262"/>
      <c r="E67" s="212" t="s">
        <v>523</v>
      </c>
      <c r="F67" s="227" t="s">
        <v>497</v>
      </c>
      <c r="G67" s="208">
        <v>26</v>
      </c>
      <c r="H67" s="209">
        <v>4</v>
      </c>
      <c r="I67" s="210">
        <v>95</v>
      </c>
      <c r="J67" s="209"/>
      <c r="K67" s="209" t="s">
        <v>405</v>
      </c>
      <c r="L67" s="211">
        <v>5</v>
      </c>
      <c r="M67" s="212">
        <v>4</v>
      </c>
      <c r="N67" s="212">
        <v>3</v>
      </c>
      <c r="O67" s="212">
        <v>4</v>
      </c>
      <c r="P67" s="212"/>
      <c r="Q67" s="212"/>
      <c r="R67" s="212">
        <v>4</v>
      </c>
      <c r="S67" s="154">
        <v>2</v>
      </c>
      <c r="T67" s="196">
        <f>IFERROR(AVERAGE(L67:R67),"*")</f>
        <v>4</v>
      </c>
      <c r="U67" s="156">
        <v>4</v>
      </c>
      <c r="V67" s="154">
        <f t="shared" ref="V67:V72" si="23">IF(S67=2,U67,0)</f>
        <v>4</v>
      </c>
      <c r="W67" s="155">
        <f t="shared" ref="W67:W72" si="24">IF(S67=1,0,U67)</f>
        <v>4</v>
      </c>
      <c r="X67" s="156">
        <f>IFERROR(IF(S67=2,T67*U67,0),"*")</f>
        <v>16</v>
      </c>
      <c r="Y67" s="436"/>
    </row>
    <row r="68" spans="1:25" ht="21.95" hidden="1" customHeight="1" outlineLevel="2" x14ac:dyDescent="0.65">
      <c r="A68" s="207"/>
      <c r="B68" s="286" t="s">
        <v>468</v>
      </c>
      <c r="C68" s="261">
        <v>6</v>
      </c>
      <c r="D68" s="262"/>
      <c r="E68" s="212" t="s">
        <v>523</v>
      </c>
      <c r="F68" s="227" t="s">
        <v>500</v>
      </c>
      <c r="G68" s="208">
        <v>22</v>
      </c>
      <c r="H68" s="209">
        <v>5</v>
      </c>
      <c r="I68" s="210">
        <v>95</v>
      </c>
      <c r="J68" s="209"/>
      <c r="K68" s="209" t="s">
        <v>405</v>
      </c>
      <c r="L68" s="211"/>
      <c r="M68" s="212">
        <v>5</v>
      </c>
      <c r="N68" s="212">
        <v>5</v>
      </c>
      <c r="O68" s="212"/>
      <c r="P68" s="212"/>
      <c r="Q68" s="212"/>
      <c r="R68" s="212"/>
      <c r="S68" s="154">
        <v>2</v>
      </c>
      <c r="T68" s="196">
        <f>IFERROR(AVERAGE(L68:R68),"*")</f>
        <v>5</v>
      </c>
      <c r="U68" s="156">
        <v>4</v>
      </c>
      <c r="V68" s="154">
        <f t="shared" si="23"/>
        <v>4</v>
      </c>
      <c r="W68" s="155">
        <f t="shared" si="24"/>
        <v>4</v>
      </c>
      <c r="X68" s="156">
        <f>IFERROR(IF(S68=2,T68*U68,0),"*")</f>
        <v>20</v>
      </c>
      <c r="Y68" s="436"/>
    </row>
    <row r="69" spans="1:25" ht="21.95" hidden="1" customHeight="1" outlineLevel="2" x14ac:dyDescent="0.65">
      <c r="A69" s="207"/>
      <c r="B69" s="286" t="s">
        <v>468</v>
      </c>
      <c r="C69" s="261">
        <v>6</v>
      </c>
      <c r="D69" s="262"/>
      <c r="E69" s="212" t="s">
        <v>523</v>
      </c>
      <c r="F69" s="227" t="s">
        <v>359</v>
      </c>
      <c r="G69" s="208">
        <v>12</v>
      </c>
      <c r="H69" s="209">
        <v>7</v>
      </c>
      <c r="I69" s="210">
        <v>95</v>
      </c>
      <c r="J69" s="209"/>
      <c r="K69" s="209" t="s">
        <v>305</v>
      </c>
      <c r="L69" s="211">
        <v>3</v>
      </c>
      <c r="M69" s="212">
        <v>3</v>
      </c>
      <c r="N69" s="212"/>
      <c r="O69" s="212">
        <v>3</v>
      </c>
      <c r="P69" s="212">
        <v>3</v>
      </c>
      <c r="Q69" s="212"/>
      <c r="R69" s="212">
        <v>3</v>
      </c>
      <c r="S69" s="154">
        <v>2</v>
      </c>
      <c r="T69" s="196">
        <f>IFERROR(AVERAGE(L69:R69),"*")</f>
        <v>3</v>
      </c>
      <c r="U69" s="156">
        <v>4</v>
      </c>
      <c r="V69" s="154">
        <f t="shared" si="23"/>
        <v>4</v>
      </c>
      <c r="W69" s="155">
        <f t="shared" si="24"/>
        <v>4</v>
      </c>
      <c r="X69" s="156">
        <f>IFERROR(IF(S69=2,T69*U69,0),"*")</f>
        <v>12</v>
      </c>
      <c r="Y69" s="434" t="s">
        <v>637</v>
      </c>
    </row>
    <row r="70" spans="1:25" ht="21.95" hidden="1" customHeight="1" outlineLevel="2" x14ac:dyDescent="0.65">
      <c r="A70" s="207"/>
      <c r="B70" s="286" t="s">
        <v>468</v>
      </c>
      <c r="C70" s="261">
        <v>6</v>
      </c>
      <c r="D70" s="262"/>
      <c r="E70" s="212" t="s">
        <v>523</v>
      </c>
      <c r="F70" s="227" t="s">
        <v>332</v>
      </c>
      <c r="G70" s="208">
        <v>23</v>
      </c>
      <c r="H70" s="209">
        <v>7</v>
      </c>
      <c r="I70" s="210">
        <v>95</v>
      </c>
      <c r="J70" s="209"/>
      <c r="K70" s="209" t="s">
        <v>405</v>
      </c>
      <c r="L70" s="211"/>
      <c r="M70" s="212">
        <v>4</v>
      </c>
      <c r="N70" s="212">
        <v>5</v>
      </c>
      <c r="O70" s="212">
        <v>4</v>
      </c>
      <c r="P70" s="212"/>
      <c r="Q70" s="212"/>
      <c r="R70" s="212"/>
      <c r="S70" s="154">
        <v>2</v>
      </c>
      <c r="T70" s="196">
        <f>IFERROR(AVERAGE(L70:R70),"*")</f>
        <v>4.333333333333333</v>
      </c>
      <c r="U70" s="156">
        <v>4</v>
      </c>
      <c r="V70" s="154">
        <f t="shared" si="23"/>
        <v>4</v>
      </c>
      <c r="W70" s="155">
        <f t="shared" si="24"/>
        <v>4</v>
      </c>
      <c r="X70" s="156">
        <f>IFERROR(IF(S70=2,T70*U70,0),"*")</f>
        <v>17.333333333333332</v>
      </c>
      <c r="Y70" s="436"/>
    </row>
    <row r="71" spans="1:25" ht="21.95" hidden="1" customHeight="1" outlineLevel="2" x14ac:dyDescent="0.65">
      <c r="A71" s="207"/>
      <c r="B71" s="286" t="s">
        <v>468</v>
      </c>
      <c r="C71" s="261">
        <v>6</v>
      </c>
      <c r="D71" s="262"/>
      <c r="E71" s="212" t="s">
        <v>523</v>
      </c>
      <c r="F71" s="227" t="s">
        <v>550</v>
      </c>
      <c r="G71" s="208">
        <v>1</v>
      </c>
      <c r="H71" s="209">
        <v>8</v>
      </c>
      <c r="I71" s="210">
        <v>95</v>
      </c>
      <c r="J71" s="209"/>
      <c r="K71" s="209" t="s">
        <v>304</v>
      </c>
      <c r="L71" s="211"/>
      <c r="M71" s="212"/>
      <c r="N71" s="212"/>
      <c r="O71" s="212">
        <v>4</v>
      </c>
      <c r="P71" s="212">
        <v>4</v>
      </c>
      <c r="Q71" s="212">
        <v>4</v>
      </c>
      <c r="R71" s="212"/>
      <c r="S71" s="154">
        <v>2</v>
      </c>
      <c r="T71" s="196">
        <f t="shared" ref="T71:T72" si="25">IFERROR(AVERAGE(L71:R71),"*")</f>
        <v>4</v>
      </c>
      <c r="U71" s="156">
        <v>4</v>
      </c>
      <c r="V71" s="154">
        <f t="shared" si="23"/>
        <v>4</v>
      </c>
      <c r="W71" s="155">
        <f t="shared" si="24"/>
        <v>4</v>
      </c>
      <c r="X71" s="156"/>
      <c r="Y71" s="436"/>
    </row>
    <row r="72" spans="1:25" ht="21.95" hidden="1" customHeight="1" outlineLevel="2" x14ac:dyDescent="0.65">
      <c r="A72" s="207"/>
      <c r="B72" s="286" t="s">
        <v>468</v>
      </c>
      <c r="C72" s="261">
        <v>6</v>
      </c>
      <c r="D72" s="262"/>
      <c r="E72" s="212" t="s">
        <v>523</v>
      </c>
      <c r="F72" s="227" t="s">
        <v>551</v>
      </c>
      <c r="G72" s="208">
        <v>26</v>
      </c>
      <c r="H72" s="209">
        <v>4</v>
      </c>
      <c r="I72" s="210">
        <v>95</v>
      </c>
      <c r="J72" s="209"/>
      <c r="K72" s="209" t="s">
        <v>405</v>
      </c>
      <c r="L72" s="211"/>
      <c r="M72" s="212"/>
      <c r="N72" s="212">
        <v>4</v>
      </c>
      <c r="O72" s="212">
        <v>3</v>
      </c>
      <c r="P72" s="212"/>
      <c r="Q72" s="212">
        <v>4</v>
      </c>
      <c r="R72" s="212"/>
      <c r="S72" s="154">
        <v>2</v>
      </c>
      <c r="T72" s="196">
        <f t="shared" si="25"/>
        <v>3.6666666666666665</v>
      </c>
      <c r="U72" s="156">
        <v>5</v>
      </c>
      <c r="V72" s="154">
        <f t="shared" si="23"/>
        <v>5</v>
      </c>
      <c r="W72" s="155">
        <f t="shared" si="24"/>
        <v>5</v>
      </c>
      <c r="X72" s="156"/>
      <c r="Y72" s="436"/>
    </row>
    <row r="73" spans="1:25" ht="21.95" hidden="1" customHeight="1" outlineLevel="2" x14ac:dyDescent="0.65">
      <c r="A73" s="207"/>
      <c r="B73" s="286" t="s">
        <v>468</v>
      </c>
      <c r="C73" s="261">
        <v>6</v>
      </c>
      <c r="D73" s="262"/>
      <c r="E73" s="212" t="s">
        <v>523</v>
      </c>
      <c r="F73" s="227" t="s">
        <v>502</v>
      </c>
      <c r="G73" s="208">
        <v>21</v>
      </c>
      <c r="H73" s="209">
        <v>8</v>
      </c>
      <c r="I73" s="210">
        <v>95</v>
      </c>
      <c r="J73" s="209"/>
      <c r="K73" s="209" t="s">
        <v>304</v>
      </c>
      <c r="L73" s="211"/>
      <c r="M73" s="212">
        <v>5</v>
      </c>
      <c r="N73" s="212">
        <v>5</v>
      </c>
      <c r="O73" s="212">
        <v>5</v>
      </c>
      <c r="P73" s="212"/>
      <c r="Q73" s="212"/>
      <c r="R73" s="212">
        <v>5</v>
      </c>
      <c r="S73" s="154">
        <v>2</v>
      </c>
      <c r="T73" s="196">
        <f t="shared" ref="T73:T89" si="26">IFERROR(AVERAGE(L73:R73),"*")</f>
        <v>5</v>
      </c>
      <c r="U73" s="156">
        <v>4</v>
      </c>
      <c r="V73" s="154">
        <f t="shared" ref="V73:V88" si="27">IF(S73=2,U73,0)</f>
        <v>4</v>
      </c>
      <c r="W73" s="155">
        <f t="shared" ref="W73:W88" si="28">IF(S73=1,0,U73)</f>
        <v>4</v>
      </c>
      <c r="X73" s="156">
        <f t="shared" ref="X73:X88" si="29">IFERROR(IF(S73=2,T73*U73,0),"*")</f>
        <v>20</v>
      </c>
      <c r="Y73" s="436"/>
    </row>
    <row r="74" spans="1:25" ht="21.95" hidden="1" customHeight="1" outlineLevel="2" x14ac:dyDescent="0.65">
      <c r="A74" s="207"/>
      <c r="B74" s="286" t="s">
        <v>468</v>
      </c>
      <c r="C74" s="261">
        <v>6</v>
      </c>
      <c r="D74" s="262"/>
      <c r="E74" s="212" t="s">
        <v>523</v>
      </c>
      <c r="F74" s="227" t="s">
        <v>501</v>
      </c>
      <c r="G74" s="208">
        <v>21</v>
      </c>
      <c r="H74" s="209">
        <v>8</v>
      </c>
      <c r="I74" s="210">
        <v>95</v>
      </c>
      <c r="J74" s="209"/>
      <c r="K74" s="209" t="s">
        <v>405</v>
      </c>
      <c r="L74" s="211"/>
      <c r="M74" s="212">
        <v>5</v>
      </c>
      <c r="N74" s="212">
        <v>5</v>
      </c>
      <c r="O74" s="212">
        <v>5</v>
      </c>
      <c r="P74" s="212"/>
      <c r="Q74" s="212"/>
      <c r="R74" s="212"/>
      <c r="S74" s="154">
        <v>2</v>
      </c>
      <c r="T74" s="196">
        <f t="shared" si="26"/>
        <v>5</v>
      </c>
      <c r="U74" s="156">
        <v>4</v>
      </c>
      <c r="V74" s="154">
        <f t="shared" si="27"/>
        <v>4</v>
      </c>
      <c r="W74" s="155">
        <f t="shared" si="28"/>
        <v>4</v>
      </c>
      <c r="X74" s="156">
        <f t="shared" si="29"/>
        <v>20</v>
      </c>
      <c r="Y74" s="436"/>
    </row>
    <row r="75" spans="1:25" ht="21.95" hidden="1" customHeight="1" outlineLevel="2" x14ac:dyDescent="0.65">
      <c r="A75" s="207"/>
      <c r="B75" s="286" t="s">
        <v>468</v>
      </c>
      <c r="C75" s="261">
        <v>6</v>
      </c>
      <c r="D75" s="262"/>
      <c r="E75" s="212" t="s">
        <v>523</v>
      </c>
      <c r="F75" s="227" t="s">
        <v>360</v>
      </c>
      <c r="G75" s="208">
        <v>14</v>
      </c>
      <c r="H75" s="209">
        <v>9</v>
      </c>
      <c r="I75" s="210">
        <v>95</v>
      </c>
      <c r="J75" s="209"/>
      <c r="K75" s="209" t="s">
        <v>305</v>
      </c>
      <c r="L75" s="211">
        <v>4</v>
      </c>
      <c r="M75" s="212">
        <v>5</v>
      </c>
      <c r="N75" s="212"/>
      <c r="O75" s="212"/>
      <c r="P75" s="212">
        <v>5</v>
      </c>
      <c r="Q75" s="212">
        <v>4</v>
      </c>
      <c r="R75" s="212">
        <v>5</v>
      </c>
      <c r="S75" s="154">
        <v>2</v>
      </c>
      <c r="T75" s="196">
        <f t="shared" si="26"/>
        <v>4.5999999999999996</v>
      </c>
      <c r="U75" s="156">
        <v>4</v>
      </c>
      <c r="V75" s="154">
        <f t="shared" si="27"/>
        <v>4</v>
      </c>
      <c r="W75" s="155">
        <f t="shared" si="28"/>
        <v>4</v>
      </c>
      <c r="X75" s="156">
        <f t="shared" si="29"/>
        <v>18.399999999999999</v>
      </c>
      <c r="Y75" s="434" t="s">
        <v>637</v>
      </c>
    </row>
    <row r="76" spans="1:25" ht="21.95" hidden="1" customHeight="1" outlineLevel="2" x14ac:dyDescent="0.65">
      <c r="A76" s="207"/>
      <c r="B76" s="286" t="s">
        <v>468</v>
      </c>
      <c r="C76" s="261">
        <v>6</v>
      </c>
      <c r="D76" s="262"/>
      <c r="E76" s="212" t="s">
        <v>523</v>
      </c>
      <c r="F76" s="227" t="s">
        <v>504</v>
      </c>
      <c r="G76" s="208">
        <v>19</v>
      </c>
      <c r="H76" s="209">
        <v>9</v>
      </c>
      <c r="I76" s="210">
        <v>95</v>
      </c>
      <c r="J76" s="209"/>
      <c r="K76" s="209" t="s">
        <v>304</v>
      </c>
      <c r="L76" s="211"/>
      <c r="M76" s="212">
        <v>5</v>
      </c>
      <c r="N76" s="212">
        <v>5</v>
      </c>
      <c r="O76" s="212">
        <v>4</v>
      </c>
      <c r="P76" s="212"/>
      <c r="Q76" s="212">
        <v>5</v>
      </c>
      <c r="R76" s="212">
        <v>5</v>
      </c>
      <c r="S76" s="154">
        <v>2</v>
      </c>
      <c r="T76" s="196">
        <f t="shared" ref="T76" si="30">IFERROR(AVERAGE(L76:R76),"*")</f>
        <v>4.8</v>
      </c>
      <c r="U76" s="156">
        <v>4</v>
      </c>
      <c r="V76" s="154">
        <f t="shared" ref="V76" si="31">IF(S76=2,U76,0)</f>
        <v>4</v>
      </c>
      <c r="W76" s="155">
        <f t="shared" ref="W76" si="32">IF(S76=1,0,U76)</f>
        <v>4</v>
      </c>
      <c r="X76" s="156">
        <f t="shared" ref="X76" si="33">IFERROR(IF(S76=2,T76*U76,0),"*")</f>
        <v>19.2</v>
      </c>
      <c r="Y76" s="436"/>
    </row>
    <row r="77" spans="1:25" ht="21.95" hidden="1" customHeight="1" outlineLevel="2" x14ac:dyDescent="0.65">
      <c r="A77" s="207"/>
      <c r="B77" s="286" t="s">
        <v>468</v>
      </c>
      <c r="C77" s="261">
        <v>6</v>
      </c>
      <c r="D77" s="262"/>
      <c r="E77" s="212" t="s">
        <v>523</v>
      </c>
      <c r="F77" s="227" t="s">
        <v>503</v>
      </c>
      <c r="G77" s="208">
        <v>19</v>
      </c>
      <c r="H77" s="209">
        <v>9</v>
      </c>
      <c r="I77" s="210">
        <v>95</v>
      </c>
      <c r="J77" s="209"/>
      <c r="K77" s="209" t="s">
        <v>405</v>
      </c>
      <c r="L77" s="211"/>
      <c r="M77" s="212">
        <v>5</v>
      </c>
      <c r="N77" s="212">
        <v>5</v>
      </c>
      <c r="O77" s="212">
        <v>4</v>
      </c>
      <c r="P77" s="212"/>
      <c r="Q77" s="212">
        <v>5</v>
      </c>
      <c r="R77" s="212">
        <v>5</v>
      </c>
      <c r="S77" s="154">
        <v>2</v>
      </c>
      <c r="T77" s="196">
        <f t="shared" ref="T77" si="34">IFERROR(AVERAGE(L77:R77),"*")</f>
        <v>4.8</v>
      </c>
      <c r="U77" s="156">
        <v>4</v>
      </c>
      <c r="V77" s="154">
        <f t="shared" ref="V77" si="35">IF(S77=2,U77,0)</f>
        <v>4</v>
      </c>
      <c r="W77" s="155">
        <f t="shared" ref="W77" si="36">IF(S77=1,0,U77)</f>
        <v>4</v>
      </c>
      <c r="X77" s="156">
        <f t="shared" ref="X77" si="37">IFERROR(IF(S77=2,T77*U77,0),"*")</f>
        <v>19.2</v>
      </c>
      <c r="Y77" s="436"/>
    </row>
    <row r="78" spans="1:25" ht="21.95" hidden="1" customHeight="1" outlineLevel="2" x14ac:dyDescent="0.65">
      <c r="A78" s="207"/>
      <c r="B78" s="286" t="s">
        <v>468</v>
      </c>
      <c r="C78" s="261">
        <v>6</v>
      </c>
      <c r="D78" s="262"/>
      <c r="E78" s="212" t="s">
        <v>523</v>
      </c>
      <c r="F78" s="227" t="s">
        <v>354</v>
      </c>
      <c r="G78" s="208">
        <v>10</v>
      </c>
      <c r="H78" s="209">
        <v>10</v>
      </c>
      <c r="I78" s="210">
        <v>95</v>
      </c>
      <c r="J78" s="209"/>
      <c r="K78" s="209" t="s">
        <v>405</v>
      </c>
      <c r="L78" s="211"/>
      <c r="M78" s="212"/>
      <c r="N78" s="212">
        <v>5</v>
      </c>
      <c r="O78" s="212">
        <v>4</v>
      </c>
      <c r="P78" s="212"/>
      <c r="Q78" s="212">
        <v>5</v>
      </c>
      <c r="R78" s="212"/>
      <c r="S78" s="154">
        <v>2</v>
      </c>
      <c r="T78" s="196">
        <f t="shared" si="26"/>
        <v>4.666666666666667</v>
      </c>
      <c r="U78" s="156">
        <v>4</v>
      </c>
      <c r="V78" s="154">
        <f t="shared" si="27"/>
        <v>4</v>
      </c>
      <c r="W78" s="155">
        <f t="shared" si="28"/>
        <v>4</v>
      </c>
      <c r="X78" s="156">
        <f t="shared" si="29"/>
        <v>18.666666666666668</v>
      </c>
      <c r="Y78" s="438" t="s">
        <v>675</v>
      </c>
    </row>
    <row r="79" spans="1:25" ht="21.95" hidden="1" customHeight="1" outlineLevel="2" x14ac:dyDescent="0.65">
      <c r="A79" s="207"/>
      <c r="B79" s="286" t="s">
        <v>468</v>
      </c>
      <c r="C79" s="261">
        <v>6</v>
      </c>
      <c r="D79" s="262"/>
      <c r="E79" s="212" t="s">
        <v>521</v>
      </c>
      <c r="F79" s="227" t="s">
        <v>355</v>
      </c>
      <c r="G79" s="208">
        <v>11</v>
      </c>
      <c r="H79" s="209">
        <v>10</v>
      </c>
      <c r="I79" s="210">
        <v>95</v>
      </c>
      <c r="J79" s="209"/>
      <c r="K79" s="209" t="s">
        <v>305</v>
      </c>
      <c r="L79" s="211"/>
      <c r="M79" s="212">
        <v>4</v>
      </c>
      <c r="N79" s="212"/>
      <c r="O79" s="212">
        <v>4</v>
      </c>
      <c r="P79" s="212"/>
      <c r="Q79" s="212">
        <v>5</v>
      </c>
      <c r="R79" s="212">
        <v>5</v>
      </c>
      <c r="S79" s="154">
        <v>2</v>
      </c>
      <c r="T79" s="196">
        <f t="shared" si="26"/>
        <v>4.5</v>
      </c>
      <c r="U79" s="156">
        <v>4</v>
      </c>
      <c r="V79" s="154">
        <f t="shared" si="27"/>
        <v>4</v>
      </c>
      <c r="W79" s="155">
        <f t="shared" si="28"/>
        <v>4</v>
      </c>
      <c r="X79" s="156">
        <f t="shared" si="29"/>
        <v>18</v>
      </c>
      <c r="Y79" s="434" t="s">
        <v>637</v>
      </c>
    </row>
    <row r="80" spans="1:25" ht="21.95" hidden="1" customHeight="1" outlineLevel="2" x14ac:dyDescent="0.65">
      <c r="A80" s="207"/>
      <c r="B80" s="286" t="s">
        <v>468</v>
      </c>
      <c r="C80" s="261">
        <v>6</v>
      </c>
      <c r="D80" s="262"/>
      <c r="E80" s="212" t="s">
        <v>523</v>
      </c>
      <c r="F80" s="227" t="s">
        <v>505</v>
      </c>
      <c r="G80" s="208">
        <v>24</v>
      </c>
      <c r="H80" s="209">
        <v>10</v>
      </c>
      <c r="I80" s="210">
        <v>95</v>
      </c>
      <c r="J80" s="209"/>
      <c r="K80" s="209" t="s">
        <v>304</v>
      </c>
      <c r="L80" s="211"/>
      <c r="M80" s="212"/>
      <c r="N80" s="212">
        <v>5</v>
      </c>
      <c r="O80" s="212">
        <v>5</v>
      </c>
      <c r="P80" s="212"/>
      <c r="Q80" s="212"/>
      <c r="R80" s="212"/>
      <c r="S80" s="154">
        <v>2</v>
      </c>
      <c r="T80" s="196">
        <f t="shared" si="26"/>
        <v>5</v>
      </c>
      <c r="U80" s="156">
        <v>4</v>
      </c>
      <c r="V80" s="154">
        <f t="shared" si="27"/>
        <v>4</v>
      </c>
      <c r="W80" s="155">
        <f t="shared" si="28"/>
        <v>4</v>
      </c>
      <c r="X80" s="156">
        <f t="shared" si="29"/>
        <v>20</v>
      </c>
      <c r="Y80" s="436"/>
    </row>
    <row r="81" spans="1:25" ht="21.95" hidden="1" customHeight="1" outlineLevel="2" x14ac:dyDescent="0.65">
      <c r="A81" s="207"/>
      <c r="B81" s="286" t="s">
        <v>468</v>
      </c>
      <c r="C81" s="261">
        <v>6</v>
      </c>
      <c r="D81" s="262"/>
      <c r="E81" s="212" t="s">
        <v>523</v>
      </c>
      <c r="F81" s="227" t="s">
        <v>458</v>
      </c>
      <c r="G81" s="208">
        <v>24</v>
      </c>
      <c r="H81" s="209">
        <v>10</v>
      </c>
      <c r="I81" s="210">
        <v>95</v>
      </c>
      <c r="J81" s="209"/>
      <c r="K81" s="209" t="s">
        <v>405</v>
      </c>
      <c r="L81" s="211"/>
      <c r="M81" s="212"/>
      <c r="N81" s="212">
        <v>5</v>
      </c>
      <c r="O81" s="212">
        <v>5</v>
      </c>
      <c r="P81" s="212"/>
      <c r="Q81" s="212"/>
      <c r="R81" s="212"/>
      <c r="S81" s="154">
        <v>2</v>
      </c>
      <c r="T81" s="196">
        <f t="shared" si="26"/>
        <v>5</v>
      </c>
      <c r="U81" s="156">
        <v>4</v>
      </c>
      <c r="V81" s="154">
        <f t="shared" si="27"/>
        <v>4</v>
      </c>
      <c r="W81" s="155">
        <f t="shared" si="28"/>
        <v>4</v>
      </c>
      <c r="X81" s="156">
        <f t="shared" si="29"/>
        <v>20</v>
      </c>
      <c r="Y81" s="436"/>
    </row>
    <row r="82" spans="1:25" ht="21.95" hidden="1" customHeight="1" outlineLevel="2" x14ac:dyDescent="0.65">
      <c r="A82" s="207"/>
      <c r="B82" s="286" t="s">
        <v>468</v>
      </c>
      <c r="C82" s="261">
        <v>6</v>
      </c>
      <c r="D82" s="262"/>
      <c r="E82" s="212"/>
      <c r="F82" s="227" t="s">
        <v>552</v>
      </c>
      <c r="G82" s="208">
        <v>2</v>
      </c>
      <c r="H82" s="209">
        <v>11</v>
      </c>
      <c r="I82" s="210">
        <v>95</v>
      </c>
      <c r="J82" s="209"/>
      <c r="K82" s="283" t="s">
        <v>405</v>
      </c>
      <c r="L82" s="211"/>
      <c r="M82" s="212"/>
      <c r="N82" s="212"/>
      <c r="O82" s="212"/>
      <c r="P82" s="212"/>
      <c r="Q82" s="212"/>
      <c r="R82" s="212"/>
      <c r="S82" s="154">
        <v>1</v>
      </c>
      <c r="T82" s="196" t="str">
        <f t="shared" si="26"/>
        <v>*</v>
      </c>
      <c r="U82" s="156">
        <v>4</v>
      </c>
      <c r="V82" s="154">
        <f t="shared" si="27"/>
        <v>0</v>
      </c>
      <c r="W82" s="155">
        <f t="shared" si="28"/>
        <v>0</v>
      </c>
      <c r="X82" s="156">
        <f t="shared" si="29"/>
        <v>0</v>
      </c>
      <c r="Y82" s="438" t="s">
        <v>676</v>
      </c>
    </row>
    <row r="83" spans="1:25" ht="21.95" hidden="1" customHeight="1" outlineLevel="2" x14ac:dyDescent="0.65">
      <c r="A83" s="207"/>
      <c r="B83" s="286" t="s">
        <v>468</v>
      </c>
      <c r="C83" s="261">
        <v>6</v>
      </c>
      <c r="D83" s="262"/>
      <c r="E83" s="212" t="s">
        <v>523</v>
      </c>
      <c r="F83" s="227" t="s">
        <v>606</v>
      </c>
      <c r="G83" s="208">
        <v>31</v>
      </c>
      <c r="H83" s="209">
        <v>2</v>
      </c>
      <c r="I83" s="210">
        <v>96</v>
      </c>
      <c r="J83" s="209"/>
      <c r="K83" s="209" t="s">
        <v>304</v>
      </c>
      <c r="L83" s="211"/>
      <c r="M83" s="212"/>
      <c r="N83" s="212"/>
      <c r="O83" s="212"/>
      <c r="P83" s="212"/>
      <c r="Q83" s="212"/>
      <c r="R83" s="212"/>
      <c r="S83" s="154">
        <v>1</v>
      </c>
      <c r="T83" s="196" t="str">
        <f t="shared" si="26"/>
        <v>*</v>
      </c>
      <c r="U83" s="156">
        <v>5</v>
      </c>
      <c r="V83" s="154">
        <f t="shared" si="27"/>
        <v>0</v>
      </c>
      <c r="W83" s="155">
        <f t="shared" si="28"/>
        <v>0</v>
      </c>
      <c r="X83" s="156">
        <f t="shared" si="29"/>
        <v>0</v>
      </c>
      <c r="Y83" s="436"/>
    </row>
    <row r="84" spans="1:25" ht="21.95" hidden="1" customHeight="1" outlineLevel="2" x14ac:dyDescent="0.65">
      <c r="A84" s="207"/>
      <c r="B84" s="286" t="s">
        <v>468</v>
      </c>
      <c r="C84" s="261">
        <v>6</v>
      </c>
      <c r="D84" s="262"/>
      <c r="E84" s="212" t="s">
        <v>523</v>
      </c>
      <c r="F84" s="227" t="s">
        <v>607</v>
      </c>
      <c r="G84" s="208">
        <v>30</v>
      </c>
      <c r="H84" s="209">
        <v>2</v>
      </c>
      <c r="I84" s="210">
        <v>96</v>
      </c>
      <c r="J84" s="209"/>
      <c r="K84" s="209" t="s">
        <v>405</v>
      </c>
      <c r="L84" s="211"/>
      <c r="M84" s="212"/>
      <c r="N84" s="212"/>
      <c r="O84" s="212"/>
      <c r="P84" s="212"/>
      <c r="Q84" s="212"/>
      <c r="R84" s="212"/>
      <c r="S84" s="154">
        <v>1</v>
      </c>
      <c r="T84" s="196" t="str">
        <f t="shared" si="26"/>
        <v>*</v>
      </c>
      <c r="U84" s="156">
        <v>5</v>
      </c>
      <c r="V84" s="154">
        <f t="shared" si="27"/>
        <v>0</v>
      </c>
      <c r="W84" s="155">
        <f t="shared" si="28"/>
        <v>0</v>
      </c>
      <c r="X84" s="156">
        <f t="shared" si="29"/>
        <v>0</v>
      </c>
      <c r="Y84" s="436"/>
    </row>
    <row r="85" spans="1:25" ht="21.95" hidden="1" customHeight="1" outlineLevel="2" x14ac:dyDescent="0.65">
      <c r="A85" s="207"/>
      <c r="B85" s="286" t="s">
        <v>468</v>
      </c>
      <c r="C85" s="261">
        <v>6</v>
      </c>
      <c r="D85" s="262"/>
      <c r="E85" s="212"/>
      <c r="F85" s="227" t="s">
        <v>553</v>
      </c>
      <c r="G85" s="208" t="s">
        <v>591</v>
      </c>
      <c r="H85" s="209" t="s">
        <v>591</v>
      </c>
      <c r="I85" s="210" t="s">
        <v>591</v>
      </c>
      <c r="J85" s="209"/>
      <c r="K85" s="209" t="s">
        <v>591</v>
      </c>
      <c r="L85" s="211"/>
      <c r="M85" s="212"/>
      <c r="N85" s="212"/>
      <c r="O85" s="212"/>
      <c r="P85" s="212"/>
      <c r="Q85" s="212"/>
      <c r="R85" s="212"/>
      <c r="S85" s="154" t="s">
        <v>591</v>
      </c>
      <c r="T85" s="196" t="str">
        <f t="shared" si="26"/>
        <v>*</v>
      </c>
      <c r="U85" s="156">
        <v>3</v>
      </c>
      <c r="V85" s="154">
        <f t="shared" si="27"/>
        <v>0</v>
      </c>
      <c r="W85" s="155">
        <f t="shared" si="28"/>
        <v>3</v>
      </c>
      <c r="X85" s="156">
        <f t="shared" si="29"/>
        <v>0</v>
      </c>
      <c r="Y85" s="436"/>
    </row>
    <row r="86" spans="1:25" ht="21.95" hidden="1" customHeight="1" outlineLevel="2" x14ac:dyDescent="0.65">
      <c r="A86" s="207"/>
      <c r="B86" s="286" t="s">
        <v>468</v>
      </c>
      <c r="C86" s="261">
        <v>6</v>
      </c>
      <c r="D86" s="262"/>
      <c r="E86" s="212" t="s">
        <v>523</v>
      </c>
      <c r="F86" s="227" t="s">
        <v>361</v>
      </c>
      <c r="G86" s="208">
        <v>4</v>
      </c>
      <c r="H86" s="209">
        <v>11</v>
      </c>
      <c r="I86" s="210">
        <v>95</v>
      </c>
      <c r="J86" s="209"/>
      <c r="K86" s="209" t="s">
        <v>305</v>
      </c>
      <c r="L86" s="211"/>
      <c r="M86" s="212"/>
      <c r="N86" s="212"/>
      <c r="O86" s="212"/>
      <c r="P86" s="212"/>
      <c r="Q86" s="212"/>
      <c r="R86" s="212"/>
      <c r="S86" s="154">
        <v>2</v>
      </c>
      <c r="T86" s="196" t="str">
        <f t="shared" si="26"/>
        <v>*</v>
      </c>
      <c r="U86" s="156">
        <v>4</v>
      </c>
      <c r="V86" s="154">
        <f t="shared" si="27"/>
        <v>4</v>
      </c>
      <c r="W86" s="155">
        <f t="shared" si="28"/>
        <v>4</v>
      </c>
      <c r="X86" s="156" t="str">
        <f t="shared" si="29"/>
        <v>*</v>
      </c>
      <c r="Y86" s="434" t="s">
        <v>637</v>
      </c>
    </row>
    <row r="87" spans="1:25" ht="21.95" hidden="1" customHeight="1" outlineLevel="2" x14ac:dyDescent="0.65">
      <c r="A87" s="207"/>
      <c r="B87" s="286" t="s">
        <v>468</v>
      </c>
      <c r="C87" s="261">
        <v>6</v>
      </c>
      <c r="D87" s="262"/>
      <c r="E87" s="212" t="s">
        <v>523</v>
      </c>
      <c r="F87" s="227" t="s">
        <v>474</v>
      </c>
      <c r="G87" s="252">
        <v>2</v>
      </c>
      <c r="H87" s="209">
        <v>1</v>
      </c>
      <c r="I87" s="210">
        <v>96</v>
      </c>
      <c r="J87" s="209"/>
      <c r="K87" s="209" t="s">
        <v>405</v>
      </c>
      <c r="L87" s="211"/>
      <c r="M87" s="212"/>
      <c r="N87" s="212"/>
      <c r="O87" s="212"/>
      <c r="P87" s="212"/>
      <c r="Q87" s="212"/>
      <c r="R87" s="212"/>
      <c r="S87" s="154">
        <v>1</v>
      </c>
      <c r="T87" s="196" t="str">
        <f t="shared" si="26"/>
        <v>*</v>
      </c>
      <c r="U87" s="156">
        <v>4</v>
      </c>
      <c r="V87" s="154">
        <f t="shared" si="27"/>
        <v>0</v>
      </c>
      <c r="W87" s="155">
        <f t="shared" si="28"/>
        <v>0</v>
      </c>
      <c r="X87" s="156">
        <f t="shared" si="29"/>
        <v>0</v>
      </c>
      <c r="Y87" s="436"/>
    </row>
    <row r="88" spans="1:25" ht="21.95" customHeight="1" outlineLevel="2" x14ac:dyDescent="0.65">
      <c r="A88" s="207"/>
      <c r="B88" s="286" t="s">
        <v>468</v>
      </c>
      <c r="C88" s="261">
        <v>6</v>
      </c>
      <c r="D88" s="262"/>
      <c r="E88" s="212" t="s">
        <v>522</v>
      </c>
      <c r="F88" s="227" t="s">
        <v>475</v>
      </c>
      <c r="G88" s="252">
        <v>8</v>
      </c>
      <c r="H88" s="209">
        <v>1</v>
      </c>
      <c r="I88" s="210">
        <v>96</v>
      </c>
      <c r="J88" s="209"/>
      <c r="K88" s="209" t="s">
        <v>304</v>
      </c>
      <c r="L88" s="211"/>
      <c r="M88" s="212"/>
      <c r="N88" s="212"/>
      <c r="O88" s="212"/>
      <c r="P88" s="212"/>
      <c r="Q88" s="212"/>
      <c r="R88" s="212"/>
      <c r="S88" s="154">
        <v>1</v>
      </c>
      <c r="T88" s="196" t="str">
        <f t="shared" si="26"/>
        <v>*</v>
      </c>
      <c r="U88" s="156">
        <v>4</v>
      </c>
      <c r="V88" s="154">
        <f t="shared" si="27"/>
        <v>0</v>
      </c>
      <c r="W88" s="155">
        <f t="shared" si="28"/>
        <v>0</v>
      </c>
      <c r="X88" s="156">
        <f t="shared" si="29"/>
        <v>0</v>
      </c>
      <c r="Y88" s="436"/>
    </row>
    <row r="89" spans="1:25" ht="21.95" hidden="1" customHeight="1" outlineLevel="2" thickBot="1" x14ac:dyDescent="0.65">
      <c r="A89" s="207"/>
      <c r="B89" s="286" t="s">
        <v>468</v>
      </c>
      <c r="C89" s="261">
        <v>6</v>
      </c>
      <c r="D89" s="262"/>
      <c r="E89" s="212" t="s">
        <v>523</v>
      </c>
      <c r="F89" s="227" t="s">
        <v>497</v>
      </c>
      <c r="G89" s="208">
        <v>17</v>
      </c>
      <c r="H89" s="209">
        <v>4</v>
      </c>
      <c r="I89" s="210">
        <v>96</v>
      </c>
      <c r="J89" s="209"/>
      <c r="K89" s="209" t="s">
        <v>405</v>
      </c>
      <c r="L89" s="211"/>
      <c r="M89" s="212"/>
      <c r="N89" s="212"/>
      <c r="O89" s="212"/>
      <c r="P89" s="212"/>
      <c r="Q89" s="212"/>
      <c r="R89" s="212"/>
      <c r="S89" s="154">
        <v>1</v>
      </c>
      <c r="T89" s="196" t="str">
        <f t="shared" si="26"/>
        <v>*</v>
      </c>
      <c r="U89" s="156">
        <v>4</v>
      </c>
      <c r="V89" s="154">
        <f t="shared" ref="V89" si="38">IF(S89=2,U89,0)</f>
        <v>0</v>
      </c>
      <c r="W89" s="155">
        <f t="shared" ref="W89" si="39">IF(S89=1,0,U89)</f>
        <v>0</v>
      </c>
      <c r="X89" s="156">
        <f t="shared" ref="X89" si="40">IFERROR(IF(S89=2,T89*U89,0),"*")</f>
        <v>0</v>
      </c>
      <c r="Y89" s="436"/>
    </row>
    <row r="90" spans="1:25" s="391" customFormat="1" ht="24.95" hidden="1" customHeight="1" x14ac:dyDescent="0.25">
      <c r="A90" s="378"/>
      <c r="B90" s="379" t="s">
        <v>612</v>
      </c>
      <c r="C90" s="380"/>
      <c r="D90" s="381"/>
      <c r="E90" s="382"/>
      <c r="F90" s="383"/>
      <c r="G90" s="384"/>
      <c r="H90" s="385"/>
      <c r="I90" s="386"/>
      <c r="J90" s="385"/>
      <c r="K90" s="385"/>
      <c r="L90" s="387"/>
      <c r="M90" s="382"/>
      <c r="N90" s="382"/>
      <c r="O90" s="382"/>
      <c r="P90" s="382"/>
      <c r="Q90" s="382"/>
      <c r="R90" s="382"/>
      <c r="S90" s="388"/>
      <c r="T90" s="388"/>
      <c r="U90" s="389"/>
      <c r="V90" s="388"/>
      <c r="W90" s="390"/>
      <c r="X90" s="389"/>
      <c r="Y90" s="439"/>
    </row>
    <row r="91" spans="1:25" s="324" customFormat="1" ht="21.95" hidden="1" customHeight="1" outlineLevel="1" x14ac:dyDescent="0.25">
      <c r="A91" s="310"/>
      <c r="B91" s="311" t="s">
        <v>469</v>
      </c>
      <c r="C91" s="312">
        <v>1</v>
      </c>
      <c r="D91" s="313" t="s">
        <v>318</v>
      </c>
      <c r="E91" s="314"/>
      <c r="F91" s="315"/>
      <c r="G91" s="316"/>
      <c r="H91" s="317"/>
      <c r="I91" s="318"/>
      <c r="J91" s="317"/>
      <c r="K91" s="317"/>
      <c r="L91" s="319"/>
      <c r="M91" s="314"/>
      <c r="N91" s="314"/>
      <c r="O91" s="314"/>
      <c r="P91" s="314"/>
      <c r="Q91" s="314"/>
      <c r="R91" s="314"/>
      <c r="S91" s="320"/>
      <c r="T91" s="321"/>
      <c r="U91" s="322"/>
      <c r="V91" s="320"/>
      <c r="W91" s="323"/>
      <c r="X91" s="322"/>
      <c r="Y91" s="440"/>
    </row>
    <row r="92" spans="1:25" ht="21.95" hidden="1" customHeight="1" outlineLevel="2" x14ac:dyDescent="0.25">
      <c r="A92" s="207"/>
      <c r="B92" s="286" t="s">
        <v>469</v>
      </c>
      <c r="C92" s="224">
        <v>1</v>
      </c>
      <c r="D92" s="221"/>
      <c r="E92" s="212" t="s">
        <v>521</v>
      </c>
      <c r="F92" s="227" t="s">
        <v>345</v>
      </c>
      <c r="G92" s="208">
        <v>20</v>
      </c>
      <c r="H92" s="209">
        <v>8</v>
      </c>
      <c r="I92" s="210">
        <v>95</v>
      </c>
      <c r="J92" s="209"/>
      <c r="K92" s="209" t="s">
        <v>305</v>
      </c>
      <c r="L92" s="211"/>
      <c r="M92" s="212"/>
      <c r="N92" s="212"/>
      <c r="O92" s="212">
        <v>4</v>
      </c>
      <c r="P92" s="212"/>
      <c r="Q92" s="212"/>
      <c r="R92" s="212">
        <v>5</v>
      </c>
      <c r="S92" s="154">
        <v>2</v>
      </c>
      <c r="T92" s="196">
        <f t="shared" ref="T92:T97" si="41">IFERROR(AVERAGE(L92:R92),"*")</f>
        <v>4.5</v>
      </c>
      <c r="U92" s="156">
        <v>3</v>
      </c>
      <c r="V92" s="154">
        <f t="shared" ref="V92:V97" si="42">IF(S92=2,U92,0)</f>
        <v>3</v>
      </c>
      <c r="W92" s="155">
        <f t="shared" ref="W92:W97" si="43">IF(S92=1,0,U92)</f>
        <v>3</v>
      </c>
      <c r="X92" s="156">
        <f t="shared" ref="X92:X97" si="44">IFERROR(IF(S92=2,T92*U92,0),"*")</f>
        <v>13.5</v>
      </c>
      <c r="Y92" s="434" t="s">
        <v>638</v>
      </c>
    </row>
    <row r="93" spans="1:25" ht="21.95" hidden="1" customHeight="1" outlineLevel="2" x14ac:dyDescent="0.25">
      <c r="A93" s="207"/>
      <c r="B93" s="286" t="s">
        <v>469</v>
      </c>
      <c r="C93" s="224">
        <v>1</v>
      </c>
      <c r="D93" s="221"/>
      <c r="E93" s="212" t="s">
        <v>521</v>
      </c>
      <c r="F93" s="227" t="s">
        <v>346</v>
      </c>
      <c r="G93" s="208">
        <v>4</v>
      </c>
      <c r="H93" s="209">
        <v>9</v>
      </c>
      <c r="I93" s="210">
        <v>95</v>
      </c>
      <c r="J93" s="209"/>
      <c r="K93" s="209" t="s">
        <v>305</v>
      </c>
      <c r="L93" s="211"/>
      <c r="M93" s="212">
        <v>3</v>
      </c>
      <c r="N93" s="212"/>
      <c r="O93" s="212"/>
      <c r="P93" s="212"/>
      <c r="Q93" s="212">
        <v>4</v>
      </c>
      <c r="R93" s="212">
        <v>5</v>
      </c>
      <c r="S93" s="154">
        <v>2</v>
      </c>
      <c r="T93" s="196">
        <f t="shared" si="41"/>
        <v>4</v>
      </c>
      <c r="U93" s="156">
        <v>3</v>
      </c>
      <c r="V93" s="154">
        <f t="shared" si="42"/>
        <v>3</v>
      </c>
      <c r="W93" s="155">
        <f t="shared" si="43"/>
        <v>3</v>
      </c>
      <c r="X93" s="156">
        <f t="shared" si="44"/>
        <v>12</v>
      </c>
      <c r="Y93" s="434" t="s">
        <v>640</v>
      </c>
    </row>
    <row r="94" spans="1:25" ht="21.95" hidden="1" customHeight="1" outlineLevel="2" x14ac:dyDescent="0.25">
      <c r="A94" s="207"/>
      <c r="B94" s="286" t="s">
        <v>469</v>
      </c>
      <c r="C94" s="224">
        <v>1</v>
      </c>
      <c r="D94" s="221"/>
      <c r="E94" s="212" t="s">
        <v>521</v>
      </c>
      <c r="F94" s="227" t="s">
        <v>455</v>
      </c>
      <c r="G94" s="208">
        <v>2</v>
      </c>
      <c r="H94" s="209">
        <v>10</v>
      </c>
      <c r="I94" s="210">
        <v>95</v>
      </c>
      <c r="J94" s="209"/>
      <c r="K94" s="209" t="s">
        <v>305</v>
      </c>
      <c r="L94" s="211"/>
      <c r="M94" s="212">
        <v>3</v>
      </c>
      <c r="N94" s="212">
        <v>3</v>
      </c>
      <c r="O94" s="212"/>
      <c r="P94" s="212">
        <v>3</v>
      </c>
      <c r="Q94" s="212">
        <v>3</v>
      </c>
      <c r="R94" s="212">
        <v>3</v>
      </c>
      <c r="S94" s="154">
        <v>2</v>
      </c>
      <c r="T94" s="196">
        <f t="shared" si="41"/>
        <v>3</v>
      </c>
      <c r="U94" s="156">
        <v>3</v>
      </c>
      <c r="V94" s="154">
        <f t="shared" si="42"/>
        <v>3</v>
      </c>
      <c r="W94" s="155">
        <f t="shared" si="43"/>
        <v>3</v>
      </c>
      <c r="X94" s="156">
        <f t="shared" si="44"/>
        <v>9</v>
      </c>
      <c r="Y94" s="434" t="s">
        <v>639</v>
      </c>
    </row>
    <row r="95" spans="1:25" ht="21.95" hidden="1" customHeight="1" outlineLevel="2" x14ac:dyDescent="0.25">
      <c r="A95" s="207"/>
      <c r="B95" s="286" t="s">
        <v>469</v>
      </c>
      <c r="C95" s="224">
        <v>1</v>
      </c>
      <c r="D95" s="221"/>
      <c r="E95" s="212" t="s">
        <v>521</v>
      </c>
      <c r="F95" s="227" t="s">
        <v>456</v>
      </c>
      <c r="G95" s="208">
        <v>16</v>
      </c>
      <c r="H95" s="209">
        <v>10</v>
      </c>
      <c r="I95" s="210">
        <v>95</v>
      </c>
      <c r="J95" s="209"/>
      <c r="K95" s="209" t="s">
        <v>305</v>
      </c>
      <c r="L95" s="211"/>
      <c r="M95" s="212">
        <v>4</v>
      </c>
      <c r="N95" s="212">
        <v>4</v>
      </c>
      <c r="O95" s="212">
        <v>5</v>
      </c>
      <c r="P95" s="212">
        <v>5</v>
      </c>
      <c r="Q95" s="212">
        <v>4</v>
      </c>
      <c r="R95" s="212">
        <v>5</v>
      </c>
      <c r="S95" s="154">
        <v>2</v>
      </c>
      <c r="T95" s="196">
        <f t="shared" si="41"/>
        <v>4.5</v>
      </c>
      <c r="U95" s="156">
        <v>3</v>
      </c>
      <c r="V95" s="154">
        <f t="shared" si="42"/>
        <v>3</v>
      </c>
      <c r="W95" s="155">
        <f t="shared" si="43"/>
        <v>3</v>
      </c>
      <c r="X95" s="156">
        <f t="shared" si="44"/>
        <v>13.5</v>
      </c>
      <c r="Y95" s="434" t="s">
        <v>641</v>
      </c>
    </row>
    <row r="96" spans="1:25" ht="21.95" hidden="1" customHeight="1" outlineLevel="2" x14ac:dyDescent="0.25">
      <c r="A96" s="207"/>
      <c r="B96" s="286" t="s">
        <v>469</v>
      </c>
      <c r="C96" s="224">
        <v>1</v>
      </c>
      <c r="D96" s="221"/>
      <c r="E96" s="212" t="s">
        <v>521</v>
      </c>
      <c r="F96" s="227" t="s">
        <v>348</v>
      </c>
      <c r="G96" s="208">
        <v>24</v>
      </c>
      <c r="H96" s="209">
        <v>1</v>
      </c>
      <c r="I96" s="210">
        <v>96</v>
      </c>
      <c r="J96" s="209"/>
      <c r="K96" s="209" t="s">
        <v>305</v>
      </c>
      <c r="L96" s="211"/>
      <c r="M96" s="212"/>
      <c r="N96" s="212"/>
      <c r="O96" s="212"/>
      <c r="P96" s="212"/>
      <c r="Q96" s="212"/>
      <c r="R96" s="212"/>
      <c r="S96" s="154">
        <v>1</v>
      </c>
      <c r="T96" s="196" t="str">
        <f t="shared" si="41"/>
        <v>*</v>
      </c>
      <c r="U96" s="156">
        <v>3</v>
      </c>
      <c r="V96" s="154">
        <f t="shared" si="42"/>
        <v>0</v>
      </c>
      <c r="W96" s="155">
        <f t="shared" si="43"/>
        <v>0</v>
      </c>
      <c r="X96" s="156">
        <f t="shared" si="44"/>
        <v>0</v>
      </c>
      <c r="Y96" s="434"/>
    </row>
    <row r="97" spans="1:25" ht="21.95" hidden="1" customHeight="1" outlineLevel="2" x14ac:dyDescent="0.25">
      <c r="A97" s="207"/>
      <c r="B97" s="286" t="s">
        <v>469</v>
      </c>
      <c r="C97" s="224">
        <v>1</v>
      </c>
      <c r="D97" s="221"/>
      <c r="E97" s="212" t="s">
        <v>521</v>
      </c>
      <c r="F97" s="227" t="s">
        <v>347</v>
      </c>
      <c r="G97" s="208">
        <v>7</v>
      </c>
      <c r="H97" s="209">
        <v>2</v>
      </c>
      <c r="I97" s="210">
        <v>96</v>
      </c>
      <c r="J97" s="209"/>
      <c r="K97" s="209" t="s">
        <v>305</v>
      </c>
      <c r="L97" s="211"/>
      <c r="M97" s="212"/>
      <c r="N97" s="212"/>
      <c r="O97" s="212"/>
      <c r="P97" s="212"/>
      <c r="Q97" s="212"/>
      <c r="R97" s="212"/>
      <c r="S97" s="154">
        <v>1</v>
      </c>
      <c r="T97" s="196" t="str">
        <f t="shared" si="41"/>
        <v>*</v>
      </c>
      <c r="U97" s="156">
        <v>3</v>
      </c>
      <c r="V97" s="154">
        <f t="shared" si="42"/>
        <v>0</v>
      </c>
      <c r="W97" s="155">
        <f t="shared" si="43"/>
        <v>0</v>
      </c>
      <c r="X97" s="156">
        <f t="shared" si="44"/>
        <v>0</v>
      </c>
      <c r="Y97" s="434"/>
    </row>
    <row r="98" spans="1:25" s="324" customFormat="1" ht="21.95" hidden="1" customHeight="1" outlineLevel="1" x14ac:dyDescent="0.25">
      <c r="A98" s="310"/>
      <c r="B98" s="311" t="s">
        <v>469</v>
      </c>
      <c r="C98" s="312">
        <v>2</v>
      </c>
      <c r="D98" s="313" t="s">
        <v>319</v>
      </c>
      <c r="E98" s="314"/>
      <c r="F98" s="315"/>
      <c r="G98" s="316"/>
      <c r="H98" s="317"/>
      <c r="I98" s="318"/>
      <c r="J98" s="317"/>
      <c r="K98" s="317"/>
      <c r="L98" s="319"/>
      <c r="M98" s="314"/>
      <c r="N98" s="314"/>
      <c r="O98" s="314"/>
      <c r="P98" s="314"/>
      <c r="Q98" s="314"/>
      <c r="R98" s="314"/>
      <c r="S98" s="320"/>
      <c r="T98" s="321"/>
      <c r="U98" s="322"/>
      <c r="V98" s="320"/>
      <c r="W98" s="323"/>
      <c r="X98" s="322"/>
      <c r="Y98" s="440"/>
    </row>
    <row r="99" spans="1:25" ht="21.95" hidden="1" customHeight="1" outlineLevel="2" x14ac:dyDescent="0.25">
      <c r="A99" s="207"/>
      <c r="B99" s="286" t="s">
        <v>469</v>
      </c>
      <c r="C99" s="224">
        <v>2</v>
      </c>
      <c r="D99" s="221"/>
      <c r="E99" s="212" t="s">
        <v>523</v>
      </c>
      <c r="F99" s="227" t="s">
        <v>499</v>
      </c>
      <c r="G99" s="208">
        <v>26</v>
      </c>
      <c r="H99" s="209">
        <v>5</v>
      </c>
      <c r="I99" s="210">
        <v>95</v>
      </c>
      <c r="J99" s="209"/>
      <c r="K99" s="209" t="s">
        <v>405</v>
      </c>
      <c r="L99" s="211"/>
      <c r="M99" s="212">
        <v>4</v>
      </c>
      <c r="N99" s="212">
        <v>4</v>
      </c>
      <c r="O99" s="212"/>
      <c r="P99" s="212"/>
      <c r="Q99" s="212"/>
      <c r="R99" s="212"/>
      <c r="S99" s="154">
        <v>2</v>
      </c>
      <c r="T99" s="196">
        <f t="shared" ref="T99:T127" si="45">IFERROR(AVERAGE(L99:R99),"*")</f>
        <v>4</v>
      </c>
      <c r="U99" s="156">
        <v>4</v>
      </c>
      <c r="V99" s="154">
        <f t="shared" ref="V99:V127" si="46">IF(S99=2,U99,0)</f>
        <v>4</v>
      </c>
      <c r="W99" s="155">
        <f t="shared" ref="W99:W127" si="47">IF(S99=1,0,U99)</f>
        <v>4</v>
      </c>
      <c r="X99" s="156">
        <f t="shared" ref="X99:X127" si="48">IFERROR(IF(S99=2,T99*U99,0),"*")</f>
        <v>16</v>
      </c>
      <c r="Y99" s="434"/>
    </row>
    <row r="100" spans="1:25" ht="21.95" customHeight="1" outlineLevel="2" x14ac:dyDescent="0.25">
      <c r="A100" s="207"/>
      <c r="B100" s="286" t="s">
        <v>469</v>
      </c>
      <c r="C100" s="224">
        <v>2</v>
      </c>
      <c r="D100" s="221"/>
      <c r="E100" s="212" t="s">
        <v>522</v>
      </c>
      <c r="F100" s="226" t="s">
        <v>508</v>
      </c>
      <c r="G100" s="254">
        <v>31</v>
      </c>
      <c r="H100" s="255">
        <v>6</v>
      </c>
      <c r="I100" s="256">
        <v>95</v>
      </c>
      <c r="J100" s="255"/>
      <c r="K100" s="255" t="s">
        <v>305</v>
      </c>
      <c r="L100" s="257">
        <v>5</v>
      </c>
      <c r="M100" s="258">
        <v>3</v>
      </c>
      <c r="N100" s="258"/>
      <c r="O100" s="258">
        <v>4</v>
      </c>
      <c r="P100" s="258">
        <v>3</v>
      </c>
      <c r="Q100" s="258"/>
      <c r="R100" s="258">
        <v>3</v>
      </c>
      <c r="S100" s="116">
        <v>2</v>
      </c>
      <c r="T100" s="196">
        <f t="shared" si="45"/>
        <v>3.6</v>
      </c>
      <c r="U100" s="156">
        <v>4</v>
      </c>
      <c r="V100" s="154">
        <f t="shared" si="46"/>
        <v>4</v>
      </c>
      <c r="W100" s="155">
        <f t="shared" si="47"/>
        <v>4</v>
      </c>
      <c r="X100" s="156">
        <f t="shared" si="48"/>
        <v>14.4</v>
      </c>
      <c r="Y100" s="435" t="s">
        <v>667</v>
      </c>
    </row>
    <row r="101" spans="1:25" ht="21.95" hidden="1" customHeight="1" outlineLevel="2" x14ac:dyDescent="0.25">
      <c r="A101" s="207"/>
      <c r="B101" s="286" t="s">
        <v>469</v>
      </c>
      <c r="C101" s="224">
        <v>2</v>
      </c>
      <c r="D101" s="221"/>
      <c r="E101" s="212" t="s">
        <v>521</v>
      </c>
      <c r="F101" s="227" t="s">
        <v>409</v>
      </c>
      <c r="G101" s="208">
        <v>25</v>
      </c>
      <c r="H101" s="209">
        <v>8</v>
      </c>
      <c r="I101" s="210">
        <v>95</v>
      </c>
      <c r="J101" s="209"/>
      <c r="K101" s="209" t="s">
        <v>306</v>
      </c>
      <c r="L101" s="211"/>
      <c r="M101" s="212"/>
      <c r="N101" s="212"/>
      <c r="O101" s="212"/>
      <c r="P101" s="212"/>
      <c r="Q101" s="212"/>
      <c r="R101" s="212"/>
      <c r="S101" s="154">
        <v>2</v>
      </c>
      <c r="T101" s="196" t="str">
        <f t="shared" si="45"/>
        <v>*</v>
      </c>
      <c r="U101" s="156">
        <v>4</v>
      </c>
      <c r="V101" s="154">
        <f t="shared" si="46"/>
        <v>4</v>
      </c>
      <c r="W101" s="155">
        <f t="shared" si="47"/>
        <v>4</v>
      </c>
      <c r="X101" s="156" t="str">
        <f t="shared" si="48"/>
        <v>*</v>
      </c>
      <c r="Y101" s="434"/>
    </row>
    <row r="102" spans="1:25" ht="21.95" hidden="1" customHeight="1" outlineLevel="2" x14ac:dyDescent="0.25">
      <c r="A102" s="207"/>
      <c r="B102" s="286" t="s">
        <v>469</v>
      </c>
      <c r="C102" s="224">
        <v>2</v>
      </c>
      <c r="D102" s="221"/>
      <c r="E102" s="212" t="s">
        <v>521</v>
      </c>
      <c r="F102" s="227" t="s">
        <v>512</v>
      </c>
      <c r="G102" s="208">
        <v>25</v>
      </c>
      <c r="H102" s="209">
        <v>8</v>
      </c>
      <c r="I102" s="210">
        <v>95</v>
      </c>
      <c r="J102" s="209"/>
      <c r="K102" s="209" t="s">
        <v>305</v>
      </c>
      <c r="L102" s="211">
        <v>2</v>
      </c>
      <c r="M102" s="212">
        <v>4</v>
      </c>
      <c r="N102" s="212"/>
      <c r="O102" s="212">
        <v>4</v>
      </c>
      <c r="P102" s="212">
        <v>4</v>
      </c>
      <c r="Q102" s="212"/>
      <c r="R102" s="212">
        <v>4</v>
      </c>
      <c r="S102" s="154">
        <v>2</v>
      </c>
      <c r="T102" s="196">
        <f t="shared" si="45"/>
        <v>3.6</v>
      </c>
      <c r="U102" s="156">
        <v>4</v>
      </c>
      <c r="V102" s="154">
        <f t="shared" si="46"/>
        <v>4</v>
      </c>
      <c r="W102" s="155">
        <f t="shared" si="47"/>
        <v>4</v>
      </c>
      <c r="X102" s="156">
        <f t="shared" si="48"/>
        <v>14.4</v>
      </c>
      <c r="Y102" s="434" t="s">
        <v>642</v>
      </c>
    </row>
    <row r="103" spans="1:25" ht="21.95" customHeight="1" outlineLevel="2" x14ac:dyDescent="0.25">
      <c r="A103" s="207"/>
      <c r="B103" s="423" t="s">
        <v>469</v>
      </c>
      <c r="C103" s="224">
        <v>2</v>
      </c>
      <c r="D103" s="221"/>
      <c r="E103" s="212" t="s">
        <v>522</v>
      </c>
      <c r="F103" s="227" t="s">
        <v>461</v>
      </c>
      <c r="G103" s="208">
        <v>26</v>
      </c>
      <c r="H103" s="209">
        <v>8</v>
      </c>
      <c r="I103" s="210">
        <v>95</v>
      </c>
      <c r="J103" s="209"/>
      <c r="K103" s="209" t="s">
        <v>302</v>
      </c>
      <c r="L103" s="211">
        <v>4</v>
      </c>
      <c r="M103" s="212">
        <v>4</v>
      </c>
      <c r="N103" s="212"/>
      <c r="O103" s="212"/>
      <c r="P103" s="212"/>
      <c r="Q103" s="212"/>
      <c r="R103" s="212"/>
      <c r="S103" s="154">
        <v>2</v>
      </c>
      <c r="T103" s="196">
        <f t="shared" si="45"/>
        <v>4</v>
      </c>
      <c r="U103" s="156">
        <v>4</v>
      </c>
      <c r="V103" s="154">
        <f t="shared" si="46"/>
        <v>4</v>
      </c>
      <c r="W103" s="155">
        <f t="shared" si="47"/>
        <v>4</v>
      </c>
      <c r="X103" s="156">
        <f t="shared" si="48"/>
        <v>16</v>
      </c>
      <c r="Y103" s="434"/>
    </row>
    <row r="104" spans="1:25" ht="21.95" customHeight="1" outlineLevel="2" x14ac:dyDescent="0.25">
      <c r="A104" s="207"/>
      <c r="B104" s="286" t="s">
        <v>469</v>
      </c>
      <c r="C104" s="224">
        <v>2</v>
      </c>
      <c r="D104" s="221"/>
      <c r="E104" s="212" t="s">
        <v>522</v>
      </c>
      <c r="F104" s="227" t="s">
        <v>339</v>
      </c>
      <c r="G104" s="208">
        <v>26</v>
      </c>
      <c r="H104" s="209">
        <v>8</v>
      </c>
      <c r="I104" s="210">
        <v>95</v>
      </c>
      <c r="J104" s="209"/>
      <c r="K104" s="209" t="s">
        <v>303</v>
      </c>
      <c r="L104" s="211"/>
      <c r="M104" s="212"/>
      <c r="N104" s="212"/>
      <c r="O104" s="212"/>
      <c r="P104" s="212">
        <v>4</v>
      </c>
      <c r="Q104" s="212"/>
      <c r="R104" s="212"/>
      <c r="S104" s="154">
        <v>2</v>
      </c>
      <c r="T104" s="196">
        <f t="shared" si="45"/>
        <v>4</v>
      </c>
      <c r="U104" s="156">
        <v>4</v>
      </c>
      <c r="V104" s="154">
        <f t="shared" si="46"/>
        <v>4</v>
      </c>
      <c r="W104" s="155">
        <f t="shared" si="47"/>
        <v>4</v>
      </c>
      <c r="X104" s="156">
        <f t="shared" si="48"/>
        <v>16</v>
      </c>
      <c r="Y104" s="434"/>
    </row>
    <row r="105" spans="1:25" ht="21.95" customHeight="1" outlineLevel="2" x14ac:dyDescent="0.25">
      <c r="A105" s="207"/>
      <c r="B105" s="286" t="s">
        <v>469</v>
      </c>
      <c r="C105" s="224">
        <v>2</v>
      </c>
      <c r="D105" s="221"/>
      <c r="E105" s="212" t="s">
        <v>522</v>
      </c>
      <c r="F105" s="227" t="s">
        <v>342</v>
      </c>
      <c r="G105" s="208">
        <v>26</v>
      </c>
      <c r="H105" s="209">
        <v>8</v>
      </c>
      <c r="I105" s="210">
        <v>95</v>
      </c>
      <c r="J105" s="209"/>
      <c r="K105" s="209" t="s">
        <v>303</v>
      </c>
      <c r="L105" s="211"/>
      <c r="M105" s="212"/>
      <c r="N105" s="212"/>
      <c r="O105" s="212">
        <v>3</v>
      </c>
      <c r="P105" s="212">
        <v>4</v>
      </c>
      <c r="Q105" s="212"/>
      <c r="R105" s="212"/>
      <c r="S105" s="154">
        <v>2</v>
      </c>
      <c r="T105" s="196">
        <f t="shared" si="45"/>
        <v>3.5</v>
      </c>
      <c r="U105" s="156">
        <v>4</v>
      </c>
      <c r="V105" s="154">
        <f t="shared" si="46"/>
        <v>4</v>
      </c>
      <c r="W105" s="155">
        <f t="shared" si="47"/>
        <v>4</v>
      </c>
      <c r="X105" s="156">
        <f t="shared" si="48"/>
        <v>14</v>
      </c>
      <c r="Y105" s="434"/>
    </row>
    <row r="106" spans="1:25" ht="21.95" customHeight="1" outlineLevel="2" x14ac:dyDescent="0.25">
      <c r="A106" s="207"/>
      <c r="B106" s="423" t="s">
        <v>469</v>
      </c>
      <c r="C106" s="224">
        <v>2</v>
      </c>
      <c r="D106" s="221"/>
      <c r="E106" s="212" t="s">
        <v>522</v>
      </c>
      <c r="F106" s="227" t="s">
        <v>340</v>
      </c>
      <c r="G106" s="208">
        <v>26</v>
      </c>
      <c r="H106" s="209">
        <v>8</v>
      </c>
      <c r="I106" s="210">
        <v>95</v>
      </c>
      <c r="J106" s="209"/>
      <c r="K106" s="209" t="s">
        <v>429</v>
      </c>
      <c r="L106" s="211"/>
      <c r="M106" s="212"/>
      <c r="N106" s="212"/>
      <c r="O106" s="212">
        <v>3</v>
      </c>
      <c r="P106" s="212"/>
      <c r="Q106" s="212"/>
      <c r="R106" s="212"/>
      <c r="S106" s="154">
        <v>2</v>
      </c>
      <c r="T106" s="196">
        <f t="shared" si="45"/>
        <v>3</v>
      </c>
      <c r="U106" s="156">
        <v>4</v>
      </c>
      <c r="V106" s="154">
        <f t="shared" si="46"/>
        <v>4</v>
      </c>
      <c r="W106" s="155">
        <f t="shared" si="47"/>
        <v>4</v>
      </c>
      <c r="X106" s="156">
        <f t="shared" si="48"/>
        <v>12</v>
      </c>
      <c r="Y106" s="434"/>
    </row>
    <row r="107" spans="1:25" ht="21.95" customHeight="1" outlineLevel="2" x14ac:dyDescent="0.25">
      <c r="A107" s="207"/>
      <c r="B107" s="423" t="s">
        <v>469</v>
      </c>
      <c r="C107" s="224">
        <v>2</v>
      </c>
      <c r="D107" s="221"/>
      <c r="E107" s="212" t="s">
        <v>522</v>
      </c>
      <c r="F107" s="227" t="s">
        <v>341</v>
      </c>
      <c r="G107" s="208">
        <v>26</v>
      </c>
      <c r="H107" s="209">
        <v>8</v>
      </c>
      <c r="I107" s="210">
        <v>95</v>
      </c>
      <c r="J107" s="209"/>
      <c r="K107" s="209" t="s">
        <v>429</v>
      </c>
      <c r="L107" s="211"/>
      <c r="M107" s="212"/>
      <c r="N107" s="212"/>
      <c r="O107" s="212">
        <v>2</v>
      </c>
      <c r="P107" s="212"/>
      <c r="Q107" s="212"/>
      <c r="R107" s="212"/>
      <c r="S107" s="154">
        <v>2</v>
      </c>
      <c r="T107" s="196">
        <f t="shared" si="45"/>
        <v>2</v>
      </c>
      <c r="U107" s="156">
        <v>4</v>
      </c>
      <c r="V107" s="154">
        <f t="shared" si="46"/>
        <v>4</v>
      </c>
      <c r="W107" s="155">
        <f t="shared" si="47"/>
        <v>4</v>
      </c>
      <c r="X107" s="156">
        <f t="shared" si="48"/>
        <v>8</v>
      </c>
      <c r="Y107" s="434"/>
    </row>
    <row r="108" spans="1:25" ht="21.95" hidden="1" customHeight="1" outlineLevel="2" x14ac:dyDescent="0.25">
      <c r="A108" s="207"/>
      <c r="B108" s="423" t="s">
        <v>469</v>
      </c>
      <c r="C108" s="224">
        <v>2</v>
      </c>
      <c r="D108" s="221"/>
      <c r="E108" s="212" t="s">
        <v>521</v>
      </c>
      <c r="F108" s="227" t="s">
        <v>600</v>
      </c>
      <c r="G108" s="208">
        <v>28</v>
      </c>
      <c r="H108" s="209">
        <v>10</v>
      </c>
      <c r="I108" s="210">
        <v>95</v>
      </c>
      <c r="J108" s="209"/>
      <c r="K108" s="209" t="s">
        <v>429</v>
      </c>
      <c r="L108" s="211">
        <v>3</v>
      </c>
      <c r="M108" s="212">
        <v>4</v>
      </c>
      <c r="N108" s="212"/>
      <c r="O108" s="212">
        <v>5</v>
      </c>
      <c r="P108" s="212">
        <v>4</v>
      </c>
      <c r="Q108" s="212">
        <v>3</v>
      </c>
      <c r="R108" s="212"/>
      <c r="S108" s="154">
        <v>2</v>
      </c>
      <c r="T108" s="196">
        <f t="shared" ref="T108" si="49">IFERROR(AVERAGE(L108:R108),"*")</f>
        <v>3.8</v>
      </c>
      <c r="U108" s="156">
        <v>5</v>
      </c>
      <c r="V108" s="154">
        <f t="shared" ref="V108" si="50">IF(S108=2,U108,0)</f>
        <v>5</v>
      </c>
      <c r="W108" s="155">
        <f t="shared" ref="W108" si="51">IF(S108=1,0,U108)</f>
        <v>5</v>
      </c>
      <c r="X108" s="156">
        <f t="shared" ref="X108" si="52">IFERROR(IF(S108=2,T108*U108,0),"*")</f>
        <v>19</v>
      </c>
      <c r="Y108" s="434" t="s">
        <v>602</v>
      </c>
    </row>
    <row r="109" spans="1:25" ht="21.95" hidden="1" customHeight="1" outlineLevel="2" x14ac:dyDescent="0.25">
      <c r="A109" s="207"/>
      <c r="B109" s="423" t="s">
        <v>469</v>
      </c>
      <c r="C109" s="224">
        <v>2</v>
      </c>
      <c r="D109" s="221"/>
      <c r="E109" s="212" t="s">
        <v>521</v>
      </c>
      <c r="F109" s="227" t="s">
        <v>601</v>
      </c>
      <c r="G109" s="208">
        <v>29</v>
      </c>
      <c r="H109" s="209">
        <v>10</v>
      </c>
      <c r="I109" s="210">
        <v>95</v>
      </c>
      <c r="J109" s="209"/>
      <c r="K109" s="209" t="s">
        <v>429</v>
      </c>
      <c r="L109" s="211">
        <v>5</v>
      </c>
      <c r="M109" s="212">
        <v>4</v>
      </c>
      <c r="N109" s="212"/>
      <c r="O109" s="212">
        <v>5</v>
      </c>
      <c r="P109" s="212">
        <v>4</v>
      </c>
      <c r="Q109" s="212">
        <v>4</v>
      </c>
      <c r="R109" s="212">
        <v>5</v>
      </c>
      <c r="S109" s="154">
        <v>2</v>
      </c>
      <c r="T109" s="196">
        <f t="shared" si="45"/>
        <v>4.5</v>
      </c>
      <c r="U109" s="156">
        <v>5</v>
      </c>
      <c r="V109" s="154">
        <f t="shared" si="46"/>
        <v>5</v>
      </c>
      <c r="W109" s="155">
        <f t="shared" si="47"/>
        <v>5</v>
      </c>
      <c r="X109" s="156">
        <f t="shared" si="48"/>
        <v>22.5</v>
      </c>
      <c r="Y109" s="435" t="s">
        <v>680</v>
      </c>
    </row>
    <row r="110" spans="1:25" ht="21.95" hidden="1" customHeight="1" outlineLevel="2" x14ac:dyDescent="0.25">
      <c r="A110" s="207"/>
      <c r="B110" s="286" t="s">
        <v>469</v>
      </c>
      <c r="C110" s="224">
        <v>2</v>
      </c>
      <c r="D110" s="221"/>
      <c r="E110" s="212" t="s">
        <v>521</v>
      </c>
      <c r="F110" s="227" t="s">
        <v>511</v>
      </c>
      <c r="G110" s="208">
        <v>28</v>
      </c>
      <c r="H110" s="209">
        <v>10</v>
      </c>
      <c r="I110" s="210">
        <v>95</v>
      </c>
      <c r="J110" s="209"/>
      <c r="K110" s="209" t="s">
        <v>305</v>
      </c>
      <c r="L110" s="211">
        <v>4</v>
      </c>
      <c r="M110" s="212">
        <v>4</v>
      </c>
      <c r="N110" s="212"/>
      <c r="O110" s="212">
        <v>4</v>
      </c>
      <c r="P110" s="212">
        <v>5</v>
      </c>
      <c r="Q110" s="212">
        <v>4</v>
      </c>
      <c r="R110" s="212">
        <v>5</v>
      </c>
      <c r="S110" s="154">
        <v>2</v>
      </c>
      <c r="T110" s="196">
        <f t="shared" si="45"/>
        <v>4.333333333333333</v>
      </c>
      <c r="U110" s="156">
        <v>5</v>
      </c>
      <c r="V110" s="154">
        <f t="shared" si="46"/>
        <v>5</v>
      </c>
      <c r="W110" s="155">
        <f t="shared" si="47"/>
        <v>5</v>
      </c>
      <c r="X110" s="156">
        <f t="shared" si="48"/>
        <v>21.666666666666664</v>
      </c>
      <c r="Y110" s="434" t="s">
        <v>648</v>
      </c>
    </row>
    <row r="111" spans="1:25" ht="21.95" hidden="1" customHeight="1" outlineLevel="2" x14ac:dyDescent="0.25">
      <c r="A111" s="207"/>
      <c r="B111" s="286" t="s">
        <v>469</v>
      </c>
      <c r="C111" s="224">
        <v>2</v>
      </c>
      <c r="D111" s="221"/>
      <c r="E111" s="212" t="s">
        <v>521</v>
      </c>
      <c r="F111" s="227" t="s">
        <v>362</v>
      </c>
      <c r="G111" s="208">
        <v>28</v>
      </c>
      <c r="H111" s="209">
        <v>10</v>
      </c>
      <c r="I111" s="210">
        <v>95</v>
      </c>
      <c r="J111" s="209"/>
      <c r="K111" s="209" t="s">
        <v>306</v>
      </c>
      <c r="L111" s="211"/>
      <c r="M111" s="212"/>
      <c r="N111" s="212"/>
      <c r="O111" s="212"/>
      <c r="P111" s="212"/>
      <c r="Q111" s="212"/>
      <c r="R111" s="212"/>
      <c r="S111" s="154">
        <v>2</v>
      </c>
      <c r="T111" s="196" t="str">
        <f t="shared" si="45"/>
        <v>*</v>
      </c>
      <c r="U111" s="156">
        <v>5</v>
      </c>
      <c r="V111" s="154">
        <f t="shared" si="46"/>
        <v>5</v>
      </c>
      <c r="W111" s="155">
        <f t="shared" si="47"/>
        <v>5</v>
      </c>
      <c r="X111" s="156" t="str">
        <f t="shared" si="48"/>
        <v>*</v>
      </c>
      <c r="Y111" s="434"/>
    </row>
    <row r="112" spans="1:25" ht="21.95" hidden="1" customHeight="1" outlineLevel="2" x14ac:dyDescent="0.25">
      <c r="A112" s="207"/>
      <c r="B112" s="286" t="s">
        <v>469</v>
      </c>
      <c r="C112" s="224">
        <v>2</v>
      </c>
      <c r="D112" s="221"/>
      <c r="E112" s="212" t="s">
        <v>521</v>
      </c>
      <c r="F112" s="227" t="s">
        <v>459</v>
      </c>
      <c r="G112" s="208">
        <v>6</v>
      </c>
      <c r="H112" s="209">
        <v>11</v>
      </c>
      <c r="I112" s="210">
        <v>95</v>
      </c>
      <c r="J112" s="209"/>
      <c r="K112" s="209" t="s">
        <v>304</v>
      </c>
      <c r="L112" s="211"/>
      <c r="M112" s="212"/>
      <c r="N112" s="212"/>
      <c r="O112" s="212"/>
      <c r="P112" s="212"/>
      <c r="Q112" s="212"/>
      <c r="R112" s="212"/>
      <c r="S112" s="154">
        <v>1</v>
      </c>
      <c r="T112" s="196" t="str">
        <f t="shared" si="45"/>
        <v>*</v>
      </c>
      <c r="U112" s="156">
        <v>5</v>
      </c>
      <c r="V112" s="154">
        <f t="shared" si="46"/>
        <v>0</v>
      </c>
      <c r="W112" s="155">
        <f t="shared" si="47"/>
        <v>0</v>
      </c>
      <c r="X112" s="156">
        <f t="shared" si="48"/>
        <v>0</v>
      </c>
      <c r="Y112" s="434"/>
    </row>
    <row r="113" spans="1:25" ht="21.95" hidden="1" customHeight="1" outlineLevel="2" x14ac:dyDescent="0.25">
      <c r="A113" s="207"/>
      <c r="B113" s="286" t="s">
        <v>469</v>
      </c>
      <c r="C113" s="224">
        <v>2</v>
      </c>
      <c r="D113" s="221"/>
      <c r="E113" s="212" t="s">
        <v>521</v>
      </c>
      <c r="F113" s="227" t="s">
        <v>363</v>
      </c>
      <c r="G113" s="208">
        <v>6</v>
      </c>
      <c r="H113" s="209">
        <v>11</v>
      </c>
      <c r="I113" s="210">
        <v>95</v>
      </c>
      <c r="J113" s="209"/>
      <c r="K113" s="209" t="s">
        <v>305</v>
      </c>
      <c r="L113" s="211"/>
      <c r="M113" s="212"/>
      <c r="N113" s="212"/>
      <c r="O113" s="212"/>
      <c r="P113" s="212"/>
      <c r="Q113" s="212"/>
      <c r="R113" s="212"/>
      <c r="S113" s="154">
        <v>1</v>
      </c>
      <c r="T113" s="196" t="str">
        <f t="shared" si="45"/>
        <v>*</v>
      </c>
      <c r="U113" s="156">
        <v>5</v>
      </c>
      <c r="V113" s="154">
        <f t="shared" si="46"/>
        <v>0</v>
      </c>
      <c r="W113" s="155">
        <f t="shared" si="47"/>
        <v>0</v>
      </c>
      <c r="X113" s="156">
        <f t="shared" si="48"/>
        <v>0</v>
      </c>
      <c r="Y113" s="434" t="s">
        <v>649</v>
      </c>
    </row>
    <row r="114" spans="1:25" ht="21.95" hidden="1" customHeight="1" outlineLevel="2" x14ac:dyDescent="0.25">
      <c r="A114" s="207"/>
      <c r="B114" s="286" t="s">
        <v>469</v>
      </c>
      <c r="C114" s="224">
        <v>2</v>
      </c>
      <c r="D114" s="221"/>
      <c r="E114" s="212" t="s">
        <v>521</v>
      </c>
      <c r="F114" s="227" t="s">
        <v>364</v>
      </c>
      <c r="G114" s="208">
        <v>6</v>
      </c>
      <c r="H114" s="209">
        <v>11</v>
      </c>
      <c r="I114" s="210">
        <v>95</v>
      </c>
      <c r="J114" s="209"/>
      <c r="K114" s="209" t="s">
        <v>306</v>
      </c>
      <c r="L114" s="211"/>
      <c r="M114" s="212"/>
      <c r="N114" s="212"/>
      <c r="O114" s="212"/>
      <c r="P114" s="212"/>
      <c r="Q114" s="212">
        <v>5</v>
      </c>
      <c r="R114" s="212"/>
      <c r="S114" s="154">
        <v>1</v>
      </c>
      <c r="T114" s="196">
        <f t="shared" si="45"/>
        <v>5</v>
      </c>
      <c r="U114" s="156">
        <v>5</v>
      </c>
      <c r="V114" s="154">
        <f t="shared" si="46"/>
        <v>0</v>
      </c>
      <c r="W114" s="155">
        <f t="shared" si="47"/>
        <v>0</v>
      </c>
      <c r="X114" s="156">
        <f t="shared" si="48"/>
        <v>0</v>
      </c>
      <c r="Y114" s="434"/>
    </row>
    <row r="115" spans="1:25" ht="21.95" hidden="1" customHeight="1" outlineLevel="2" x14ac:dyDescent="0.25">
      <c r="A115" s="207"/>
      <c r="B115" s="286" t="s">
        <v>469</v>
      </c>
      <c r="C115" s="224">
        <v>2</v>
      </c>
      <c r="D115" s="221"/>
      <c r="E115" s="212" t="s">
        <v>523</v>
      </c>
      <c r="F115" s="227" t="s">
        <v>524</v>
      </c>
      <c r="G115" s="208">
        <v>25</v>
      </c>
      <c r="H115" s="209">
        <v>11</v>
      </c>
      <c r="I115" s="210">
        <v>95</v>
      </c>
      <c r="J115" s="209"/>
      <c r="K115" s="209" t="s">
        <v>304</v>
      </c>
      <c r="L115" s="211"/>
      <c r="M115" s="212"/>
      <c r="N115" s="212"/>
      <c r="O115" s="212"/>
      <c r="P115" s="212"/>
      <c r="Q115" s="212"/>
      <c r="R115" s="212"/>
      <c r="S115" s="154">
        <v>0</v>
      </c>
      <c r="T115" s="196" t="str">
        <f t="shared" si="45"/>
        <v>*</v>
      </c>
      <c r="U115" s="156">
        <v>4</v>
      </c>
      <c r="V115" s="154">
        <f t="shared" si="46"/>
        <v>0</v>
      </c>
      <c r="W115" s="155">
        <f t="shared" si="47"/>
        <v>4</v>
      </c>
      <c r="X115" s="156">
        <f t="shared" si="48"/>
        <v>0</v>
      </c>
      <c r="Y115" s="434"/>
    </row>
    <row r="116" spans="1:25" ht="21.95" hidden="1" customHeight="1" outlineLevel="2" x14ac:dyDescent="0.25">
      <c r="A116" s="207"/>
      <c r="B116" s="423" t="s">
        <v>469</v>
      </c>
      <c r="C116" s="224">
        <v>2</v>
      </c>
      <c r="D116" s="221"/>
      <c r="E116" s="212" t="s">
        <v>521</v>
      </c>
      <c r="F116" s="227" t="s">
        <v>476</v>
      </c>
      <c r="G116" s="208">
        <v>22</v>
      </c>
      <c r="H116" s="209">
        <v>1</v>
      </c>
      <c r="I116" s="210">
        <v>96</v>
      </c>
      <c r="J116" s="209"/>
      <c r="K116" s="209" t="s">
        <v>429</v>
      </c>
      <c r="L116" s="211"/>
      <c r="M116" s="212"/>
      <c r="N116" s="212"/>
      <c r="O116" s="212"/>
      <c r="P116" s="212"/>
      <c r="Q116" s="212"/>
      <c r="R116" s="212"/>
      <c r="S116" s="154">
        <v>1</v>
      </c>
      <c r="T116" s="196" t="str">
        <f t="shared" si="45"/>
        <v>*</v>
      </c>
      <c r="U116" s="156">
        <v>5</v>
      </c>
      <c r="V116" s="154">
        <f t="shared" si="46"/>
        <v>0</v>
      </c>
      <c r="W116" s="155">
        <f t="shared" si="47"/>
        <v>0</v>
      </c>
      <c r="X116" s="156">
        <f t="shared" si="48"/>
        <v>0</v>
      </c>
      <c r="Y116" s="434"/>
    </row>
    <row r="117" spans="1:25" ht="21.95" hidden="1" customHeight="1" outlineLevel="2" x14ac:dyDescent="0.25">
      <c r="A117" s="207"/>
      <c r="B117" s="286" t="s">
        <v>469</v>
      </c>
      <c r="C117" s="224">
        <v>2</v>
      </c>
      <c r="D117" s="221"/>
      <c r="E117" s="212" t="s">
        <v>521</v>
      </c>
      <c r="F117" s="227" t="s">
        <v>462</v>
      </c>
      <c r="G117" s="208">
        <v>22</v>
      </c>
      <c r="H117" s="209">
        <v>1</v>
      </c>
      <c r="I117" s="210">
        <v>96</v>
      </c>
      <c r="J117" s="209"/>
      <c r="K117" s="209" t="s">
        <v>305</v>
      </c>
      <c r="L117" s="211"/>
      <c r="M117" s="212"/>
      <c r="N117" s="212"/>
      <c r="O117" s="212"/>
      <c r="P117" s="212"/>
      <c r="Q117" s="212"/>
      <c r="R117" s="212"/>
      <c r="S117" s="154">
        <v>1</v>
      </c>
      <c r="T117" s="196" t="str">
        <f t="shared" si="45"/>
        <v>*</v>
      </c>
      <c r="U117" s="156">
        <v>5</v>
      </c>
      <c r="V117" s="154">
        <f t="shared" si="46"/>
        <v>0</v>
      </c>
      <c r="W117" s="155">
        <f t="shared" si="47"/>
        <v>0</v>
      </c>
      <c r="X117" s="156">
        <f t="shared" si="48"/>
        <v>0</v>
      </c>
      <c r="Y117" s="434"/>
    </row>
    <row r="118" spans="1:25" ht="21.95" hidden="1" customHeight="1" outlineLevel="2" x14ac:dyDescent="0.25">
      <c r="A118" s="207"/>
      <c r="B118" s="286" t="s">
        <v>469</v>
      </c>
      <c r="C118" s="224">
        <v>2</v>
      </c>
      <c r="D118" s="221"/>
      <c r="E118" s="212" t="s">
        <v>521</v>
      </c>
      <c r="F118" s="227" t="s">
        <v>477</v>
      </c>
      <c r="G118" s="208">
        <v>22</v>
      </c>
      <c r="H118" s="209">
        <v>1</v>
      </c>
      <c r="I118" s="210">
        <v>96</v>
      </c>
      <c r="J118" s="209"/>
      <c r="K118" s="209" t="s">
        <v>305</v>
      </c>
      <c r="L118" s="211"/>
      <c r="M118" s="212"/>
      <c r="N118" s="212"/>
      <c r="O118" s="212"/>
      <c r="P118" s="212"/>
      <c r="Q118" s="212"/>
      <c r="R118" s="212"/>
      <c r="S118" s="154">
        <v>1</v>
      </c>
      <c r="T118" s="196" t="str">
        <f t="shared" si="45"/>
        <v>*</v>
      </c>
      <c r="U118" s="156">
        <v>5</v>
      </c>
      <c r="V118" s="154">
        <f t="shared" si="46"/>
        <v>0</v>
      </c>
      <c r="W118" s="155">
        <f t="shared" si="47"/>
        <v>0</v>
      </c>
      <c r="X118" s="156">
        <f t="shared" si="48"/>
        <v>0</v>
      </c>
      <c r="Y118" s="434"/>
    </row>
    <row r="119" spans="1:25" ht="21.95" hidden="1" customHeight="1" outlineLevel="2" x14ac:dyDescent="0.25">
      <c r="A119" s="207"/>
      <c r="B119" s="286" t="s">
        <v>469</v>
      </c>
      <c r="C119" s="224">
        <v>2</v>
      </c>
      <c r="D119" s="221"/>
      <c r="E119" s="212" t="s">
        <v>521</v>
      </c>
      <c r="F119" s="227" t="s">
        <v>410</v>
      </c>
      <c r="G119" s="208">
        <v>22</v>
      </c>
      <c r="H119" s="209">
        <v>1</v>
      </c>
      <c r="I119" s="210">
        <v>96</v>
      </c>
      <c r="J119" s="209"/>
      <c r="K119" s="209" t="s">
        <v>306</v>
      </c>
      <c r="L119" s="211"/>
      <c r="M119" s="212"/>
      <c r="N119" s="212"/>
      <c r="O119" s="212"/>
      <c r="P119" s="212"/>
      <c r="Q119" s="212"/>
      <c r="R119" s="212"/>
      <c r="S119" s="154">
        <v>1</v>
      </c>
      <c r="T119" s="196" t="str">
        <f t="shared" si="45"/>
        <v>*</v>
      </c>
      <c r="U119" s="156">
        <v>5</v>
      </c>
      <c r="V119" s="154">
        <f t="shared" si="46"/>
        <v>0</v>
      </c>
      <c r="W119" s="155">
        <f t="shared" si="47"/>
        <v>0</v>
      </c>
      <c r="X119" s="156">
        <f t="shared" si="48"/>
        <v>0</v>
      </c>
      <c r="Y119" s="434"/>
    </row>
    <row r="120" spans="1:25" ht="21.95" customHeight="1" outlineLevel="2" x14ac:dyDescent="0.25">
      <c r="A120" s="207"/>
      <c r="B120" s="286" t="s">
        <v>469</v>
      </c>
      <c r="C120" s="224">
        <v>2</v>
      </c>
      <c r="D120" s="221"/>
      <c r="E120" s="212" t="s">
        <v>522</v>
      </c>
      <c r="F120" s="227" t="s">
        <v>464</v>
      </c>
      <c r="G120" s="208">
        <v>22</v>
      </c>
      <c r="H120" s="209">
        <v>1</v>
      </c>
      <c r="I120" s="210">
        <v>96</v>
      </c>
      <c r="J120" s="209"/>
      <c r="K120" s="209" t="s">
        <v>305</v>
      </c>
      <c r="L120" s="211"/>
      <c r="M120" s="212"/>
      <c r="N120" s="212"/>
      <c r="O120" s="212"/>
      <c r="P120" s="212"/>
      <c r="Q120" s="212"/>
      <c r="R120" s="212"/>
      <c r="S120" s="154">
        <v>1</v>
      </c>
      <c r="T120" s="196" t="str">
        <f t="shared" si="45"/>
        <v>*</v>
      </c>
      <c r="U120" s="156">
        <v>4</v>
      </c>
      <c r="V120" s="154">
        <f t="shared" si="46"/>
        <v>0</v>
      </c>
      <c r="W120" s="155">
        <f t="shared" si="47"/>
        <v>0</v>
      </c>
      <c r="X120" s="156">
        <f t="shared" si="48"/>
        <v>0</v>
      </c>
      <c r="Y120" s="434"/>
    </row>
    <row r="121" spans="1:25" ht="21.95" customHeight="1" outlineLevel="2" x14ac:dyDescent="0.25">
      <c r="A121" s="207"/>
      <c r="B121" s="423" t="s">
        <v>469</v>
      </c>
      <c r="C121" s="224">
        <v>2</v>
      </c>
      <c r="D121" s="221"/>
      <c r="E121" s="212" t="s">
        <v>522</v>
      </c>
      <c r="F121" s="227" t="s">
        <v>479</v>
      </c>
      <c r="G121" s="208">
        <v>23</v>
      </c>
      <c r="H121" s="209">
        <v>1</v>
      </c>
      <c r="I121" s="210">
        <v>96</v>
      </c>
      <c r="J121" s="209"/>
      <c r="K121" s="209" t="s">
        <v>302</v>
      </c>
      <c r="L121" s="211"/>
      <c r="M121" s="212"/>
      <c r="N121" s="212"/>
      <c r="O121" s="212"/>
      <c r="P121" s="212"/>
      <c r="Q121" s="212"/>
      <c r="R121" s="212"/>
      <c r="S121" s="154">
        <v>1</v>
      </c>
      <c r="T121" s="196" t="str">
        <f t="shared" si="45"/>
        <v>*</v>
      </c>
      <c r="U121" s="156">
        <v>5</v>
      </c>
      <c r="V121" s="154">
        <f t="shared" si="46"/>
        <v>0</v>
      </c>
      <c r="W121" s="155">
        <f t="shared" si="47"/>
        <v>0</v>
      </c>
      <c r="X121" s="156">
        <f t="shared" si="48"/>
        <v>0</v>
      </c>
      <c r="Y121" s="434"/>
    </row>
    <row r="122" spans="1:25" ht="21.95" customHeight="1" outlineLevel="2" x14ac:dyDescent="0.25">
      <c r="A122" s="207"/>
      <c r="B122" s="286" t="s">
        <v>469</v>
      </c>
      <c r="C122" s="224">
        <v>2</v>
      </c>
      <c r="D122" s="221"/>
      <c r="E122" s="212" t="s">
        <v>522</v>
      </c>
      <c r="F122" s="227" t="s">
        <v>480</v>
      </c>
      <c r="G122" s="208">
        <v>23</v>
      </c>
      <c r="H122" s="209">
        <v>1</v>
      </c>
      <c r="I122" s="210">
        <v>96</v>
      </c>
      <c r="J122" s="209"/>
      <c r="K122" s="209" t="s">
        <v>303</v>
      </c>
      <c r="L122" s="211"/>
      <c r="M122" s="212"/>
      <c r="N122" s="212"/>
      <c r="O122" s="212"/>
      <c r="P122" s="212"/>
      <c r="Q122" s="212"/>
      <c r="R122" s="212"/>
      <c r="S122" s="154">
        <v>1</v>
      </c>
      <c r="T122" s="196" t="str">
        <f t="shared" si="45"/>
        <v>*</v>
      </c>
      <c r="U122" s="156">
        <v>5</v>
      </c>
      <c r="V122" s="154">
        <f t="shared" si="46"/>
        <v>0</v>
      </c>
      <c r="W122" s="155">
        <f t="shared" si="47"/>
        <v>0</v>
      </c>
      <c r="X122" s="156">
        <f t="shared" si="48"/>
        <v>0</v>
      </c>
      <c r="Y122" s="434"/>
    </row>
    <row r="123" spans="1:25" ht="21.95" customHeight="1" outlineLevel="2" x14ac:dyDescent="0.25">
      <c r="A123" s="207"/>
      <c r="B123" s="286" t="s">
        <v>469</v>
      </c>
      <c r="C123" s="224">
        <v>2</v>
      </c>
      <c r="D123" s="221"/>
      <c r="E123" s="212" t="s">
        <v>522</v>
      </c>
      <c r="F123" s="227" t="s">
        <v>478</v>
      </c>
      <c r="G123" s="208">
        <v>23</v>
      </c>
      <c r="H123" s="209">
        <v>1</v>
      </c>
      <c r="I123" s="210">
        <v>96</v>
      </c>
      <c r="J123" s="209"/>
      <c r="K123" s="209" t="s">
        <v>304</v>
      </c>
      <c r="L123" s="211"/>
      <c r="M123" s="212"/>
      <c r="N123" s="212"/>
      <c r="O123" s="212"/>
      <c r="P123" s="212"/>
      <c r="Q123" s="212"/>
      <c r="R123" s="212"/>
      <c r="S123" s="154">
        <v>1</v>
      </c>
      <c r="T123" s="196" t="str">
        <f t="shared" si="45"/>
        <v>*</v>
      </c>
      <c r="U123" s="156">
        <v>5</v>
      </c>
      <c r="V123" s="154">
        <f t="shared" si="46"/>
        <v>0</v>
      </c>
      <c r="W123" s="155">
        <f t="shared" si="47"/>
        <v>0</v>
      </c>
      <c r="X123" s="156">
        <f t="shared" si="48"/>
        <v>0</v>
      </c>
      <c r="Y123" s="434"/>
    </row>
    <row r="124" spans="1:25" ht="21.95" hidden="1" customHeight="1" outlineLevel="2" x14ac:dyDescent="0.25">
      <c r="A124" s="207"/>
      <c r="B124" s="286" t="s">
        <v>469</v>
      </c>
      <c r="C124" s="224">
        <v>2</v>
      </c>
      <c r="D124" s="221"/>
      <c r="E124" s="212" t="s">
        <v>523</v>
      </c>
      <c r="F124" s="259" t="s">
        <v>496</v>
      </c>
      <c r="G124" s="208">
        <v>20</v>
      </c>
      <c r="H124" s="209">
        <v>2</v>
      </c>
      <c r="I124" s="210">
        <v>96</v>
      </c>
      <c r="J124" s="209"/>
      <c r="K124" s="209" t="s">
        <v>304</v>
      </c>
      <c r="L124" s="211"/>
      <c r="M124" s="212"/>
      <c r="N124" s="212"/>
      <c r="O124" s="212"/>
      <c r="P124" s="212"/>
      <c r="Q124" s="212"/>
      <c r="R124" s="212"/>
      <c r="S124" s="154">
        <v>1</v>
      </c>
      <c r="T124" s="196" t="str">
        <f>IFERROR(AVERAGE(L124:R124),"*")</f>
        <v>*</v>
      </c>
      <c r="U124" s="156">
        <v>5</v>
      </c>
      <c r="V124" s="154">
        <f>IF(S124=2,U124,0)</f>
        <v>0</v>
      </c>
      <c r="W124" s="155">
        <f>IF(S124=1,0,U124)</f>
        <v>0</v>
      </c>
      <c r="X124" s="156">
        <f>IFERROR(IF(S124=2,T124*U124,0),"*")</f>
        <v>0</v>
      </c>
      <c r="Y124" s="434"/>
    </row>
    <row r="125" spans="1:25" ht="21.95" hidden="1" customHeight="1" outlineLevel="2" x14ac:dyDescent="0.25">
      <c r="A125" s="207"/>
      <c r="B125" s="286" t="s">
        <v>469</v>
      </c>
      <c r="C125" s="224">
        <v>2</v>
      </c>
      <c r="D125" s="221"/>
      <c r="E125" s="212" t="s">
        <v>521</v>
      </c>
      <c r="F125" s="227" t="s">
        <v>411</v>
      </c>
      <c r="G125" s="208">
        <v>20</v>
      </c>
      <c r="H125" s="209">
        <v>3</v>
      </c>
      <c r="I125" s="210">
        <v>96</v>
      </c>
      <c r="J125" s="209"/>
      <c r="K125" s="209" t="s">
        <v>306</v>
      </c>
      <c r="L125" s="211"/>
      <c r="M125" s="212"/>
      <c r="N125" s="212"/>
      <c r="O125" s="212"/>
      <c r="P125" s="212"/>
      <c r="Q125" s="212"/>
      <c r="R125" s="212"/>
      <c r="S125" s="154">
        <v>1</v>
      </c>
      <c r="T125" s="196" t="str">
        <f t="shared" si="45"/>
        <v>*</v>
      </c>
      <c r="U125" s="156">
        <v>5</v>
      </c>
      <c r="V125" s="154">
        <f t="shared" si="46"/>
        <v>0</v>
      </c>
      <c r="W125" s="155">
        <f t="shared" si="47"/>
        <v>0</v>
      </c>
      <c r="X125" s="156">
        <f t="shared" si="48"/>
        <v>0</v>
      </c>
      <c r="Y125" s="434"/>
    </row>
    <row r="126" spans="1:25" ht="21.95" hidden="1" customHeight="1" outlineLevel="2" x14ac:dyDescent="0.25">
      <c r="A126" s="207"/>
      <c r="B126" s="286" t="s">
        <v>469</v>
      </c>
      <c r="C126" s="224">
        <v>2</v>
      </c>
      <c r="D126" s="221"/>
      <c r="E126" s="212" t="s">
        <v>521</v>
      </c>
      <c r="F126" s="227" t="s">
        <v>467</v>
      </c>
      <c r="G126" s="208">
        <v>20</v>
      </c>
      <c r="H126" s="209">
        <v>3</v>
      </c>
      <c r="I126" s="210">
        <v>96</v>
      </c>
      <c r="J126" s="209"/>
      <c r="K126" s="209" t="s">
        <v>305</v>
      </c>
      <c r="L126" s="211"/>
      <c r="M126" s="212"/>
      <c r="N126" s="212"/>
      <c r="O126" s="212"/>
      <c r="P126" s="212"/>
      <c r="Q126" s="212"/>
      <c r="R126" s="212"/>
      <c r="S126" s="154">
        <v>1</v>
      </c>
      <c r="T126" s="196" t="str">
        <f t="shared" si="45"/>
        <v>*</v>
      </c>
      <c r="U126" s="156">
        <v>5</v>
      </c>
      <c r="V126" s="154">
        <f t="shared" si="46"/>
        <v>0</v>
      </c>
      <c r="W126" s="155">
        <f t="shared" si="47"/>
        <v>0</v>
      </c>
      <c r="X126" s="156">
        <f t="shared" si="48"/>
        <v>0</v>
      </c>
      <c r="Y126" s="434"/>
    </row>
    <row r="127" spans="1:25" ht="21.95" hidden="1" customHeight="1" outlineLevel="2" x14ac:dyDescent="0.25">
      <c r="A127" s="207"/>
      <c r="B127" s="286" t="s">
        <v>469</v>
      </c>
      <c r="C127" s="224">
        <v>2</v>
      </c>
      <c r="D127" s="221"/>
      <c r="E127" s="212" t="s">
        <v>523</v>
      </c>
      <c r="F127" s="227" t="s">
        <v>498</v>
      </c>
      <c r="G127" s="208">
        <v>16</v>
      </c>
      <c r="H127" s="209">
        <v>3</v>
      </c>
      <c r="I127" s="210">
        <v>96</v>
      </c>
      <c r="J127" s="209"/>
      <c r="K127" s="209" t="s">
        <v>405</v>
      </c>
      <c r="L127" s="211"/>
      <c r="M127" s="212"/>
      <c r="N127" s="212"/>
      <c r="O127" s="212"/>
      <c r="P127" s="212"/>
      <c r="Q127" s="212"/>
      <c r="R127" s="212"/>
      <c r="S127" s="154">
        <v>1</v>
      </c>
      <c r="T127" s="196" t="str">
        <f t="shared" si="45"/>
        <v>*</v>
      </c>
      <c r="U127" s="156">
        <v>5</v>
      </c>
      <c r="V127" s="154">
        <f t="shared" si="46"/>
        <v>0</v>
      </c>
      <c r="W127" s="155">
        <f t="shared" si="47"/>
        <v>0</v>
      </c>
      <c r="X127" s="156">
        <f t="shared" si="48"/>
        <v>0</v>
      </c>
      <c r="Y127" s="434"/>
    </row>
    <row r="128" spans="1:25" s="324" customFormat="1" ht="21.95" hidden="1" customHeight="1" outlineLevel="1" x14ac:dyDescent="0.25">
      <c r="A128" s="310"/>
      <c r="B128" s="325" t="s">
        <v>469</v>
      </c>
      <c r="C128" s="312">
        <v>3</v>
      </c>
      <c r="D128" s="313" t="s">
        <v>320</v>
      </c>
      <c r="E128" s="314"/>
      <c r="F128" s="315"/>
      <c r="G128" s="316"/>
      <c r="H128" s="317"/>
      <c r="I128" s="318"/>
      <c r="J128" s="317"/>
      <c r="K128" s="317"/>
      <c r="L128" s="319"/>
      <c r="M128" s="314"/>
      <c r="N128" s="314"/>
      <c r="O128" s="314"/>
      <c r="P128" s="314"/>
      <c r="Q128" s="314"/>
      <c r="R128" s="314"/>
      <c r="S128" s="320"/>
      <c r="T128" s="322"/>
      <c r="U128" s="322"/>
      <c r="V128" s="320"/>
      <c r="W128" s="323"/>
      <c r="X128" s="322"/>
      <c r="Y128" s="440"/>
    </row>
    <row r="129" spans="1:25" ht="21.95" hidden="1" customHeight="1" outlineLevel="2" x14ac:dyDescent="0.25">
      <c r="A129" s="207"/>
      <c r="B129" s="423" t="s">
        <v>469</v>
      </c>
      <c r="C129" s="224">
        <v>3</v>
      </c>
      <c r="D129" s="221"/>
      <c r="E129" s="212" t="s">
        <v>521</v>
      </c>
      <c r="F129" s="227" t="s">
        <v>370</v>
      </c>
      <c r="G129" s="208">
        <v>7</v>
      </c>
      <c r="H129" s="209">
        <v>7</v>
      </c>
      <c r="I129" s="210">
        <v>95</v>
      </c>
      <c r="J129" s="209"/>
      <c r="K129" s="209" t="s">
        <v>302</v>
      </c>
      <c r="L129" s="211">
        <v>5</v>
      </c>
      <c r="M129" s="212">
        <v>4</v>
      </c>
      <c r="N129" s="212">
        <v>3</v>
      </c>
      <c r="O129" s="212">
        <v>5</v>
      </c>
      <c r="P129" s="212">
        <v>3</v>
      </c>
      <c r="Q129" s="212"/>
      <c r="R129" s="212">
        <v>4</v>
      </c>
      <c r="S129" s="154">
        <v>2</v>
      </c>
      <c r="T129" s="196">
        <f t="shared" ref="T129:T144" si="53">IFERROR(AVERAGE(L129:R129),"*")</f>
        <v>4</v>
      </c>
      <c r="U129" s="156">
        <v>5</v>
      </c>
      <c r="V129" s="154">
        <f t="shared" ref="V129:V144" si="54">IF(S129=2,U129,0)</f>
        <v>5</v>
      </c>
      <c r="W129" s="155">
        <f t="shared" ref="W129:W144" si="55">IF(S129=1,0,U129)</f>
        <v>5</v>
      </c>
      <c r="X129" s="156">
        <f t="shared" ref="X129:X144" si="56">IFERROR(IF(S129=2,T129*U129,0),"*")</f>
        <v>20</v>
      </c>
      <c r="Y129" s="435" t="s">
        <v>650</v>
      </c>
    </row>
    <row r="130" spans="1:25" ht="21.95" hidden="1" customHeight="1" outlineLevel="2" x14ac:dyDescent="0.25">
      <c r="A130" s="207"/>
      <c r="B130" s="286" t="s">
        <v>469</v>
      </c>
      <c r="C130" s="224">
        <v>3</v>
      </c>
      <c r="D130" s="221"/>
      <c r="E130" s="212" t="s">
        <v>523</v>
      </c>
      <c r="F130" s="228" t="s">
        <v>392</v>
      </c>
      <c r="G130" s="208">
        <v>20</v>
      </c>
      <c r="H130" s="209">
        <v>7</v>
      </c>
      <c r="I130" s="210">
        <v>95</v>
      </c>
      <c r="J130" s="209"/>
      <c r="K130" s="209" t="s">
        <v>307</v>
      </c>
      <c r="L130" s="211"/>
      <c r="M130" s="212">
        <v>5</v>
      </c>
      <c r="N130" s="212"/>
      <c r="O130" s="212"/>
      <c r="P130" s="212"/>
      <c r="Q130" s="212"/>
      <c r="R130" s="212">
        <v>5</v>
      </c>
      <c r="S130" s="154">
        <v>2</v>
      </c>
      <c r="T130" s="196">
        <f t="shared" si="53"/>
        <v>5</v>
      </c>
      <c r="U130" s="156">
        <v>4</v>
      </c>
      <c r="V130" s="154">
        <f t="shared" si="54"/>
        <v>4</v>
      </c>
      <c r="W130" s="155">
        <f t="shared" si="55"/>
        <v>4</v>
      </c>
      <c r="X130" s="156">
        <f t="shared" si="56"/>
        <v>20</v>
      </c>
      <c r="Y130" s="434" t="s">
        <v>651</v>
      </c>
    </row>
    <row r="131" spans="1:25" ht="21.95" hidden="1" customHeight="1" outlineLevel="2" x14ac:dyDescent="0.25">
      <c r="A131" s="207"/>
      <c r="B131" s="286" t="s">
        <v>469</v>
      </c>
      <c r="C131" s="224">
        <v>3</v>
      </c>
      <c r="D131" s="221"/>
      <c r="E131" s="212" t="s">
        <v>523</v>
      </c>
      <c r="F131" s="227" t="s">
        <v>335</v>
      </c>
      <c r="G131" s="208">
        <v>28</v>
      </c>
      <c r="H131" s="209">
        <v>7</v>
      </c>
      <c r="I131" s="210">
        <v>95</v>
      </c>
      <c r="J131" s="209"/>
      <c r="K131" s="209" t="s">
        <v>405</v>
      </c>
      <c r="L131" s="211"/>
      <c r="M131" s="212"/>
      <c r="N131" s="212">
        <v>4</v>
      </c>
      <c r="O131" s="212">
        <v>3</v>
      </c>
      <c r="P131" s="212"/>
      <c r="Q131" s="212"/>
      <c r="R131" s="212"/>
      <c r="S131" s="154">
        <v>2</v>
      </c>
      <c r="T131" s="196">
        <f t="shared" si="53"/>
        <v>3.5</v>
      </c>
      <c r="U131" s="156">
        <v>5</v>
      </c>
      <c r="V131" s="154">
        <f t="shared" si="54"/>
        <v>5</v>
      </c>
      <c r="W131" s="155">
        <f t="shared" si="55"/>
        <v>5</v>
      </c>
      <c r="X131" s="156">
        <f t="shared" si="56"/>
        <v>17.5</v>
      </c>
      <c r="Y131" s="434"/>
    </row>
    <row r="132" spans="1:25" ht="21.95" hidden="1" customHeight="1" outlineLevel="2" x14ac:dyDescent="0.25">
      <c r="A132" s="207"/>
      <c r="B132" s="286" t="s">
        <v>469</v>
      </c>
      <c r="C132" s="224">
        <v>3</v>
      </c>
      <c r="D132" s="221"/>
      <c r="E132" s="212" t="s">
        <v>521</v>
      </c>
      <c r="F132" s="227" t="s">
        <v>367</v>
      </c>
      <c r="G132" s="208">
        <v>12</v>
      </c>
      <c r="H132" s="209">
        <v>8</v>
      </c>
      <c r="I132" s="210">
        <v>95</v>
      </c>
      <c r="J132" s="209"/>
      <c r="K132" s="209" t="s">
        <v>307</v>
      </c>
      <c r="L132" s="211"/>
      <c r="M132" s="212">
        <v>5</v>
      </c>
      <c r="N132" s="212"/>
      <c r="O132" s="212"/>
      <c r="P132" s="212"/>
      <c r="Q132" s="212"/>
      <c r="R132" s="212"/>
      <c r="S132" s="154">
        <v>2</v>
      </c>
      <c r="T132" s="196">
        <f t="shared" si="53"/>
        <v>5</v>
      </c>
      <c r="U132" s="156">
        <v>3</v>
      </c>
      <c r="V132" s="154">
        <f t="shared" si="54"/>
        <v>3</v>
      </c>
      <c r="W132" s="155">
        <f t="shared" si="55"/>
        <v>3</v>
      </c>
      <c r="X132" s="156">
        <f t="shared" si="56"/>
        <v>15</v>
      </c>
      <c r="Y132" s="434" t="s">
        <v>460</v>
      </c>
    </row>
    <row r="133" spans="1:25" ht="21.95" hidden="1" customHeight="1" outlineLevel="2" x14ac:dyDescent="0.25">
      <c r="A133" s="207"/>
      <c r="B133" s="286" t="s">
        <v>469</v>
      </c>
      <c r="C133" s="224">
        <v>3</v>
      </c>
      <c r="D133" s="221"/>
      <c r="E133" s="212" t="s">
        <v>521</v>
      </c>
      <c r="F133" s="227" t="s">
        <v>368</v>
      </c>
      <c r="G133" s="208">
        <v>16</v>
      </c>
      <c r="H133" s="209">
        <v>8</v>
      </c>
      <c r="I133" s="210">
        <v>95</v>
      </c>
      <c r="J133" s="209"/>
      <c r="K133" s="209" t="s">
        <v>307</v>
      </c>
      <c r="L133" s="211"/>
      <c r="M133" s="212">
        <v>4</v>
      </c>
      <c r="N133" s="212"/>
      <c r="O133" s="212"/>
      <c r="P133" s="212"/>
      <c r="Q133" s="212"/>
      <c r="R133" s="212"/>
      <c r="S133" s="154">
        <v>2</v>
      </c>
      <c r="T133" s="196">
        <f t="shared" si="53"/>
        <v>4</v>
      </c>
      <c r="U133" s="156">
        <v>3</v>
      </c>
      <c r="V133" s="154">
        <f t="shared" si="54"/>
        <v>3</v>
      </c>
      <c r="W133" s="155">
        <f t="shared" si="55"/>
        <v>3</v>
      </c>
      <c r="X133" s="156">
        <f t="shared" si="56"/>
        <v>12</v>
      </c>
      <c r="Y133" s="434"/>
    </row>
    <row r="134" spans="1:25" ht="21.95" hidden="1" customHeight="1" outlineLevel="2" x14ac:dyDescent="0.25">
      <c r="A134" s="207"/>
      <c r="B134" s="286" t="s">
        <v>469</v>
      </c>
      <c r="C134" s="224">
        <v>3</v>
      </c>
      <c r="D134" s="221"/>
      <c r="E134" s="212" t="s">
        <v>521</v>
      </c>
      <c r="F134" s="227" t="s">
        <v>344</v>
      </c>
      <c r="G134" s="208">
        <v>6</v>
      </c>
      <c r="H134" s="209">
        <v>9</v>
      </c>
      <c r="I134" s="210">
        <v>95</v>
      </c>
      <c r="J134" s="209"/>
      <c r="K134" s="209" t="s">
        <v>405</v>
      </c>
      <c r="L134" s="211"/>
      <c r="M134" s="212">
        <v>4</v>
      </c>
      <c r="N134" s="212">
        <v>5</v>
      </c>
      <c r="O134" s="212">
        <v>3</v>
      </c>
      <c r="P134" s="212"/>
      <c r="Q134" s="212">
        <v>5</v>
      </c>
      <c r="R134" s="212"/>
      <c r="S134" s="154">
        <v>2</v>
      </c>
      <c r="T134" s="196">
        <f t="shared" si="53"/>
        <v>4.25</v>
      </c>
      <c r="U134" s="156">
        <v>5</v>
      </c>
      <c r="V134" s="154">
        <f t="shared" si="54"/>
        <v>5</v>
      </c>
      <c r="W134" s="155">
        <f t="shared" si="55"/>
        <v>5</v>
      </c>
      <c r="X134" s="156">
        <f t="shared" si="56"/>
        <v>21.25</v>
      </c>
      <c r="Y134" s="434" t="s">
        <v>652</v>
      </c>
    </row>
    <row r="135" spans="1:25" ht="21.95" hidden="1" customHeight="1" outlineLevel="2" x14ac:dyDescent="0.25">
      <c r="A135" s="207"/>
      <c r="B135" s="286" t="s">
        <v>469</v>
      </c>
      <c r="C135" s="224">
        <v>3</v>
      </c>
      <c r="D135" s="221"/>
      <c r="E135" s="212" t="s">
        <v>521</v>
      </c>
      <c r="F135" s="227" t="s">
        <v>369</v>
      </c>
      <c r="G135" s="208">
        <v>7</v>
      </c>
      <c r="H135" s="209">
        <v>9</v>
      </c>
      <c r="I135" s="210">
        <v>95</v>
      </c>
      <c r="J135" s="209"/>
      <c r="K135" s="209" t="s">
        <v>307</v>
      </c>
      <c r="L135" s="211"/>
      <c r="M135" s="212">
        <v>4</v>
      </c>
      <c r="N135" s="212"/>
      <c r="O135" s="212"/>
      <c r="P135" s="212"/>
      <c r="Q135" s="212"/>
      <c r="R135" s="212"/>
      <c r="S135" s="154">
        <v>2</v>
      </c>
      <c r="T135" s="196">
        <f t="shared" si="53"/>
        <v>4</v>
      </c>
      <c r="U135" s="156">
        <v>3</v>
      </c>
      <c r="V135" s="154">
        <f t="shared" si="54"/>
        <v>3</v>
      </c>
      <c r="W135" s="155">
        <f t="shared" si="55"/>
        <v>3</v>
      </c>
      <c r="X135" s="156">
        <f t="shared" si="56"/>
        <v>12</v>
      </c>
      <c r="Y135" s="434"/>
    </row>
    <row r="136" spans="1:25" ht="21.95" hidden="1" customHeight="1" outlineLevel="2" x14ac:dyDescent="0.25">
      <c r="A136" s="207"/>
      <c r="B136" s="286" t="s">
        <v>469</v>
      </c>
      <c r="C136" s="224">
        <v>3</v>
      </c>
      <c r="D136" s="221"/>
      <c r="E136" s="212" t="s">
        <v>521</v>
      </c>
      <c r="F136" s="227" t="s">
        <v>371</v>
      </c>
      <c r="G136" s="208">
        <v>5</v>
      </c>
      <c r="H136" s="209">
        <v>10</v>
      </c>
      <c r="I136" s="210">
        <v>95</v>
      </c>
      <c r="J136" s="209"/>
      <c r="K136" s="209" t="s">
        <v>307</v>
      </c>
      <c r="L136" s="211"/>
      <c r="M136" s="212">
        <v>5</v>
      </c>
      <c r="N136" s="212"/>
      <c r="O136" s="212"/>
      <c r="P136" s="212"/>
      <c r="Q136" s="212"/>
      <c r="R136" s="212"/>
      <c r="S136" s="154">
        <v>2</v>
      </c>
      <c r="T136" s="196">
        <f t="shared" si="53"/>
        <v>5</v>
      </c>
      <c r="U136" s="156">
        <v>3</v>
      </c>
      <c r="V136" s="154">
        <f t="shared" si="54"/>
        <v>3</v>
      </c>
      <c r="W136" s="155">
        <f t="shared" si="55"/>
        <v>3</v>
      </c>
      <c r="X136" s="156">
        <f t="shared" si="56"/>
        <v>15</v>
      </c>
      <c r="Y136" s="434"/>
    </row>
    <row r="137" spans="1:25" ht="21.95" hidden="1" customHeight="1" outlineLevel="2" x14ac:dyDescent="0.25">
      <c r="A137" s="207"/>
      <c r="B137" s="286" t="s">
        <v>469</v>
      </c>
      <c r="C137" s="224">
        <v>3</v>
      </c>
      <c r="D137" s="221"/>
      <c r="E137" s="212" t="s">
        <v>521</v>
      </c>
      <c r="F137" s="227" t="s">
        <v>372</v>
      </c>
      <c r="G137" s="208">
        <v>3</v>
      </c>
      <c r="H137" s="209">
        <v>11</v>
      </c>
      <c r="I137" s="210">
        <v>95</v>
      </c>
      <c r="J137" s="209"/>
      <c r="K137" s="209" t="s">
        <v>307</v>
      </c>
      <c r="L137" s="211"/>
      <c r="M137" s="212">
        <v>4</v>
      </c>
      <c r="N137" s="212"/>
      <c r="O137" s="212"/>
      <c r="P137" s="212"/>
      <c r="Q137" s="212"/>
      <c r="R137" s="212"/>
      <c r="S137" s="154">
        <v>2</v>
      </c>
      <c r="T137" s="196">
        <f t="shared" si="53"/>
        <v>4</v>
      </c>
      <c r="U137" s="156">
        <v>3</v>
      </c>
      <c r="V137" s="154">
        <f t="shared" si="54"/>
        <v>3</v>
      </c>
      <c r="W137" s="155">
        <f t="shared" si="55"/>
        <v>3</v>
      </c>
      <c r="X137" s="156">
        <f t="shared" si="56"/>
        <v>12</v>
      </c>
      <c r="Y137" s="434"/>
    </row>
    <row r="138" spans="1:25" ht="21.95" customHeight="1" outlineLevel="2" x14ac:dyDescent="0.25">
      <c r="A138" s="207"/>
      <c r="B138" s="286" t="s">
        <v>469</v>
      </c>
      <c r="C138" s="224">
        <v>3</v>
      </c>
      <c r="D138" s="221"/>
      <c r="E138" s="212" t="s">
        <v>522</v>
      </c>
      <c r="F138" s="275" t="s">
        <v>394</v>
      </c>
      <c r="G138" s="208">
        <v>20</v>
      </c>
      <c r="H138" s="209">
        <v>11</v>
      </c>
      <c r="I138" s="210">
        <v>95</v>
      </c>
      <c r="J138" s="209"/>
      <c r="K138" s="209" t="s">
        <v>307</v>
      </c>
      <c r="L138" s="211">
        <v>5</v>
      </c>
      <c r="M138" s="212">
        <v>4</v>
      </c>
      <c r="N138" s="212"/>
      <c r="O138" s="212">
        <v>4</v>
      </c>
      <c r="P138" s="212">
        <v>5</v>
      </c>
      <c r="Q138" s="212"/>
      <c r="R138" s="212"/>
      <c r="S138" s="154">
        <v>2</v>
      </c>
      <c r="T138" s="196">
        <f t="shared" si="53"/>
        <v>4.5</v>
      </c>
      <c r="U138" s="156">
        <v>4</v>
      </c>
      <c r="V138" s="154">
        <f t="shared" si="54"/>
        <v>4</v>
      </c>
      <c r="W138" s="155">
        <f t="shared" si="55"/>
        <v>4</v>
      </c>
      <c r="X138" s="156">
        <f t="shared" si="56"/>
        <v>18</v>
      </c>
      <c r="Y138" s="435" t="s">
        <v>653</v>
      </c>
    </row>
    <row r="139" spans="1:25" ht="21.95" hidden="1" customHeight="1" outlineLevel="2" x14ac:dyDescent="0.25">
      <c r="A139" s="207"/>
      <c r="B139" s="286" t="s">
        <v>469</v>
      </c>
      <c r="C139" s="224">
        <v>3</v>
      </c>
      <c r="D139" s="221"/>
      <c r="E139" s="212" t="s">
        <v>521</v>
      </c>
      <c r="F139" s="227" t="s">
        <v>373</v>
      </c>
      <c r="G139" s="208">
        <v>1</v>
      </c>
      <c r="H139" s="209">
        <v>12</v>
      </c>
      <c r="I139" s="210">
        <v>95</v>
      </c>
      <c r="J139" s="209"/>
      <c r="K139" s="209" t="s">
        <v>307</v>
      </c>
      <c r="L139" s="211"/>
      <c r="M139" s="212"/>
      <c r="N139" s="212"/>
      <c r="O139" s="212"/>
      <c r="P139" s="212"/>
      <c r="Q139" s="212"/>
      <c r="R139" s="212"/>
      <c r="S139" s="154">
        <v>1</v>
      </c>
      <c r="T139" s="196" t="str">
        <f t="shared" si="53"/>
        <v>*</v>
      </c>
      <c r="U139" s="156">
        <v>3</v>
      </c>
      <c r="V139" s="154">
        <f t="shared" si="54"/>
        <v>0</v>
      </c>
      <c r="W139" s="155">
        <f t="shared" si="55"/>
        <v>0</v>
      </c>
      <c r="X139" s="156">
        <f t="shared" si="56"/>
        <v>0</v>
      </c>
      <c r="Y139" s="434"/>
    </row>
    <row r="140" spans="1:25" ht="21.95" hidden="1" customHeight="1" outlineLevel="2" x14ac:dyDescent="0.25">
      <c r="A140" s="207"/>
      <c r="B140" s="286" t="s">
        <v>469</v>
      </c>
      <c r="C140" s="224">
        <v>3</v>
      </c>
      <c r="D140" s="221"/>
      <c r="E140" s="212" t="s">
        <v>521</v>
      </c>
      <c r="F140" s="251" t="s">
        <v>397</v>
      </c>
      <c r="G140" s="208">
        <v>15</v>
      </c>
      <c r="H140" s="209">
        <v>12</v>
      </c>
      <c r="I140" s="210">
        <v>95</v>
      </c>
      <c r="J140" s="209"/>
      <c r="K140" s="209" t="s">
        <v>307</v>
      </c>
      <c r="L140" s="211"/>
      <c r="M140" s="212"/>
      <c r="N140" s="212"/>
      <c r="O140" s="212"/>
      <c r="P140" s="212"/>
      <c r="Q140" s="212"/>
      <c r="R140" s="212"/>
      <c r="S140" s="154">
        <v>1</v>
      </c>
      <c r="T140" s="196" t="str">
        <f t="shared" si="53"/>
        <v>*</v>
      </c>
      <c r="U140" s="156">
        <v>3</v>
      </c>
      <c r="V140" s="154">
        <f t="shared" si="54"/>
        <v>0</v>
      </c>
      <c r="W140" s="155">
        <f t="shared" si="55"/>
        <v>0</v>
      </c>
      <c r="X140" s="156">
        <f t="shared" si="56"/>
        <v>0</v>
      </c>
      <c r="Y140" s="434"/>
    </row>
    <row r="141" spans="1:25" ht="21.95" hidden="1" customHeight="1" outlineLevel="2" x14ac:dyDescent="0.25">
      <c r="A141" s="207"/>
      <c r="B141" s="286" t="s">
        <v>469</v>
      </c>
      <c r="C141" s="224">
        <v>3</v>
      </c>
      <c r="D141" s="221"/>
      <c r="E141" s="212" t="s">
        <v>521</v>
      </c>
      <c r="F141" s="227" t="s">
        <v>374</v>
      </c>
      <c r="G141" s="208">
        <v>20</v>
      </c>
      <c r="H141" s="209">
        <v>1</v>
      </c>
      <c r="I141" s="210">
        <v>96</v>
      </c>
      <c r="J141" s="209"/>
      <c r="K141" s="209" t="s">
        <v>307</v>
      </c>
      <c r="L141" s="211"/>
      <c r="M141" s="212"/>
      <c r="N141" s="212"/>
      <c r="O141" s="212"/>
      <c r="P141" s="212"/>
      <c r="Q141" s="212"/>
      <c r="R141" s="212"/>
      <c r="S141" s="154">
        <v>1</v>
      </c>
      <c r="T141" s="196" t="str">
        <f t="shared" si="53"/>
        <v>*</v>
      </c>
      <c r="U141" s="156">
        <v>3</v>
      </c>
      <c r="V141" s="154">
        <f t="shared" si="54"/>
        <v>0</v>
      </c>
      <c r="W141" s="155">
        <f t="shared" si="55"/>
        <v>0</v>
      </c>
      <c r="X141" s="156">
        <f t="shared" si="56"/>
        <v>0</v>
      </c>
      <c r="Y141" s="434"/>
    </row>
    <row r="142" spans="1:25" ht="21.95" hidden="1" customHeight="1" outlineLevel="2" x14ac:dyDescent="0.25">
      <c r="A142" s="207"/>
      <c r="B142" s="286" t="s">
        <v>469</v>
      </c>
      <c r="C142" s="224">
        <v>3</v>
      </c>
      <c r="D142" s="221"/>
      <c r="E142" s="212" t="s">
        <v>521</v>
      </c>
      <c r="F142" s="227" t="s">
        <v>375</v>
      </c>
      <c r="G142" s="208">
        <v>3</v>
      </c>
      <c r="H142" s="209">
        <v>2</v>
      </c>
      <c r="I142" s="210">
        <v>96</v>
      </c>
      <c r="J142" s="209"/>
      <c r="K142" s="209" t="s">
        <v>307</v>
      </c>
      <c r="L142" s="211"/>
      <c r="M142" s="212"/>
      <c r="N142" s="212"/>
      <c r="O142" s="212"/>
      <c r="P142" s="212"/>
      <c r="Q142" s="212"/>
      <c r="R142" s="212"/>
      <c r="S142" s="154">
        <v>1</v>
      </c>
      <c r="T142" s="196" t="str">
        <f t="shared" si="53"/>
        <v>*</v>
      </c>
      <c r="U142" s="156">
        <v>3</v>
      </c>
      <c r="V142" s="154">
        <f t="shared" si="54"/>
        <v>0</v>
      </c>
      <c r="W142" s="155">
        <f t="shared" si="55"/>
        <v>0</v>
      </c>
      <c r="X142" s="156">
        <f t="shared" si="56"/>
        <v>0</v>
      </c>
      <c r="Y142" s="434"/>
    </row>
    <row r="143" spans="1:25" ht="21.95" hidden="1" customHeight="1" outlineLevel="2" x14ac:dyDescent="0.25">
      <c r="A143" s="207"/>
      <c r="B143" s="286" t="s">
        <v>469</v>
      </c>
      <c r="C143" s="224">
        <v>3</v>
      </c>
      <c r="D143" s="221"/>
      <c r="E143" s="212" t="s">
        <v>523</v>
      </c>
      <c r="F143" s="228" t="s">
        <v>380</v>
      </c>
      <c r="G143" s="208">
        <v>31</v>
      </c>
      <c r="H143" s="209">
        <v>2</v>
      </c>
      <c r="I143" s="210">
        <v>96</v>
      </c>
      <c r="J143" s="209"/>
      <c r="K143" s="209" t="s">
        <v>307</v>
      </c>
      <c r="L143" s="211"/>
      <c r="M143" s="212"/>
      <c r="N143" s="212"/>
      <c r="O143" s="212"/>
      <c r="P143" s="212"/>
      <c r="Q143" s="212"/>
      <c r="R143" s="212"/>
      <c r="S143" s="154">
        <v>1</v>
      </c>
      <c r="T143" s="196" t="str">
        <f>IFERROR(AVERAGE(L143:R143),"*")</f>
        <v>*</v>
      </c>
      <c r="U143" s="156">
        <v>3</v>
      </c>
      <c r="V143" s="154">
        <f>IF(S143=2,U143,0)</f>
        <v>0</v>
      </c>
      <c r="W143" s="155">
        <f>IF(S143=1,0,U143)</f>
        <v>0</v>
      </c>
      <c r="X143" s="156">
        <f>IFERROR(IF(S143=2,T143*U143,0),"*")</f>
        <v>0</v>
      </c>
      <c r="Y143" s="434"/>
    </row>
    <row r="144" spans="1:25" ht="21.95" hidden="1" customHeight="1" outlineLevel="2" thickBot="1" x14ac:dyDescent="0.25">
      <c r="A144" s="207"/>
      <c r="B144" s="286" t="s">
        <v>469</v>
      </c>
      <c r="C144" s="224">
        <v>3</v>
      </c>
      <c r="D144" s="221"/>
      <c r="E144" s="212" t="s">
        <v>521</v>
      </c>
      <c r="F144" s="227" t="s">
        <v>376</v>
      </c>
      <c r="G144" s="208">
        <v>7</v>
      </c>
      <c r="H144" s="209">
        <v>3</v>
      </c>
      <c r="I144" s="210">
        <v>96</v>
      </c>
      <c r="J144" s="209"/>
      <c r="K144" s="209" t="s">
        <v>307</v>
      </c>
      <c r="L144" s="211"/>
      <c r="M144" s="212"/>
      <c r="N144" s="212"/>
      <c r="O144" s="212"/>
      <c r="P144" s="212"/>
      <c r="Q144" s="212"/>
      <c r="R144" s="212"/>
      <c r="S144" s="154">
        <v>1</v>
      </c>
      <c r="T144" s="196" t="str">
        <f t="shared" si="53"/>
        <v>*</v>
      </c>
      <c r="U144" s="156">
        <v>3</v>
      </c>
      <c r="V144" s="154">
        <f t="shared" si="54"/>
        <v>0</v>
      </c>
      <c r="W144" s="155">
        <f t="shared" si="55"/>
        <v>0</v>
      </c>
      <c r="X144" s="156">
        <f t="shared" si="56"/>
        <v>0</v>
      </c>
      <c r="Y144" s="434"/>
    </row>
    <row r="145" spans="1:25" s="405" customFormat="1" ht="24.95" hidden="1" customHeight="1" x14ac:dyDescent="0.25">
      <c r="A145" s="392"/>
      <c r="B145" s="393" t="s">
        <v>613</v>
      </c>
      <c r="C145" s="394"/>
      <c r="D145" s="395"/>
      <c r="E145" s="396"/>
      <c r="F145" s="397"/>
      <c r="G145" s="398"/>
      <c r="H145" s="399"/>
      <c r="I145" s="400"/>
      <c r="J145" s="399"/>
      <c r="K145" s="399"/>
      <c r="L145" s="401"/>
      <c r="M145" s="396"/>
      <c r="N145" s="396"/>
      <c r="O145" s="396"/>
      <c r="P145" s="396"/>
      <c r="Q145" s="396"/>
      <c r="R145" s="396"/>
      <c r="S145" s="402"/>
      <c r="T145" s="402"/>
      <c r="U145" s="403"/>
      <c r="V145" s="402"/>
      <c r="W145" s="404"/>
      <c r="X145" s="403"/>
      <c r="Y145" s="441"/>
    </row>
    <row r="146" spans="1:25" s="340" customFormat="1" ht="21.95" hidden="1" customHeight="1" outlineLevel="1" x14ac:dyDescent="0.25">
      <c r="A146" s="326"/>
      <c r="B146" s="327" t="s">
        <v>470</v>
      </c>
      <c r="C146" s="328">
        <v>1</v>
      </c>
      <c r="D146" s="329" t="s">
        <v>321</v>
      </c>
      <c r="E146" s="330"/>
      <c r="F146" s="331"/>
      <c r="G146" s="332"/>
      <c r="H146" s="333"/>
      <c r="I146" s="334"/>
      <c r="J146" s="333"/>
      <c r="K146" s="333"/>
      <c r="L146" s="335"/>
      <c r="M146" s="330"/>
      <c r="N146" s="330"/>
      <c r="O146" s="330"/>
      <c r="P146" s="330"/>
      <c r="Q146" s="330"/>
      <c r="R146" s="330"/>
      <c r="S146" s="336"/>
      <c r="T146" s="337"/>
      <c r="U146" s="338"/>
      <c r="V146" s="336"/>
      <c r="W146" s="339"/>
      <c r="X146" s="338"/>
      <c r="Y146" s="442"/>
    </row>
    <row r="147" spans="1:25" ht="21.95" customHeight="1" outlineLevel="2" x14ac:dyDescent="0.25">
      <c r="A147" s="207"/>
      <c r="B147" s="286" t="s">
        <v>470</v>
      </c>
      <c r="C147" s="224">
        <v>1</v>
      </c>
      <c r="D147" s="221"/>
      <c r="E147" s="212" t="s">
        <v>522</v>
      </c>
      <c r="F147" s="227" t="s">
        <v>447</v>
      </c>
      <c r="G147" s="208">
        <v>7</v>
      </c>
      <c r="H147" s="209">
        <v>7</v>
      </c>
      <c r="I147" s="210">
        <v>95</v>
      </c>
      <c r="J147" s="209"/>
      <c r="K147" s="209" t="s">
        <v>305</v>
      </c>
      <c r="L147" s="211">
        <v>3</v>
      </c>
      <c r="M147" s="212">
        <v>4</v>
      </c>
      <c r="N147" s="212">
        <v>5</v>
      </c>
      <c r="O147" s="212">
        <v>3</v>
      </c>
      <c r="P147" s="212"/>
      <c r="Q147" s="212"/>
      <c r="R147" s="212">
        <v>2</v>
      </c>
      <c r="S147" s="154">
        <v>0</v>
      </c>
      <c r="T147" s="196">
        <f>IFERROR(AVERAGE(L147:R147),"*")</f>
        <v>3.4</v>
      </c>
      <c r="U147" s="156">
        <v>4</v>
      </c>
      <c r="V147" s="154">
        <f>IF(S147=2,U147,0)</f>
        <v>0</v>
      </c>
      <c r="W147" s="155">
        <f>IF(S147=1,0,U147)</f>
        <v>4</v>
      </c>
      <c r="X147" s="156">
        <f>IFERROR(IF(S147=2,T147*U147,0),"*")</f>
        <v>0</v>
      </c>
      <c r="Y147" s="434" t="s">
        <v>654</v>
      </c>
    </row>
    <row r="148" spans="1:25" ht="21.95" customHeight="1" outlineLevel="2" x14ac:dyDescent="0.25">
      <c r="A148" s="207"/>
      <c r="B148" s="286" t="s">
        <v>470</v>
      </c>
      <c r="C148" s="224">
        <v>1</v>
      </c>
      <c r="D148" s="221"/>
      <c r="E148" s="212" t="s">
        <v>522</v>
      </c>
      <c r="F148" s="227" t="s">
        <v>448</v>
      </c>
      <c r="G148" s="208">
        <v>20</v>
      </c>
      <c r="H148" s="209">
        <v>7</v>
      </c>
      <c r="I148" s="210">
        <v>95</v>
      </c>
      <c r="J148" s="209"/>
      <c r="K148" s="209" t="s">
        <v>307</v>
      </c>
      <c r="L148" s="211"/>
      <c r="M148" s="212"/>
      <c r="N148" s="212"/>
      <c r="O148" s="212"/>
      <c r="P148" s="212"/>
      <c r="Q148" s="212"/>
      <c r="R148" s="212"/>
      <c r="S148" s="154">
        <v>0</v>
      </c>
      <c r="T148" s="196" t="str">
        <f t="shared" ref="T148:T173" si="57">IFERROR(AVERAGE(L148:R148),"*")</f>
        <v>*</v>
      </c>
      <c r="U148" s="156">
        <v>4</v>
      </c>
      <c r="V148" s="154">
        <f t="shared" ref="V148:V167" si="58">IF(S148=2,U148,0)</f>
        <v>0</v>
      </c>
      <c r="W148" s="155">
        <f t="shared" ref="W148:W167" si="59">IF(S148=1,0,U148)</f>
        <v>4</v>
      </c>
      <c r="X148" s="156">
        <f t="shared" ref="X148:X167" si="60">IFERROR(IF(S148=2,T148*U148,0),"*")</f>
        <v>0</v>
      </c>
      <c r="Y148" s="434" t="s">
        <v>655</v>
      </c>
    </row>
    <row r="149" spans="1:25" ht="21.95" customHeight="1" outlineLevel="2" x14ac:dyDescent="0.25">
      <c r="A149" s="207"/>
      <c r="B149" s="286" t="s">
        <v>470</v>
      </c>
      <c r="C149" s="224">
        <v>1</v>
      </c>
      <c r="D149" s="221"/>
      <c r="E149" s="212" t="s">
        <v>522</v>
      </c>
      <c r="F149" s="227" t="s">
        <v>487</v>
      </c>
      <c r="G149" s="208">
        <v>1</v>
      </c>
      <c r="H149" s="209">
        <v>9</v>
      </c>
      <c r="I149" s="210">
        <v>95</v>
      </c>
      <c r="J149" s="209"/>
      <c r="K149" s="209" t="s">
        <v>307</v>
      </c>
      <c r="L149" s="211"/>
      <c r="M149" s="212"/>
      <c r="N149" s="212"/>
      <c r="O149" s="212"/>
      <c r="P149" s="212"/>
      <c r="Q149" s="212"/>
      <c r="R149" s="212"/>
      <c r="S149" s="154">
        <v>1</v>
      </c>
      <c r="T149" s="196" t="str">
        <f t="shared" si="57"/>
        <v>*</v>
      </c>
      <c r="U149" s="156">
        <v>4</v>
      </c>
      <c r="V149" s="154">
        <f t="shared" si="58"/>
        <v>0</v>
      </c>
      <c r="W149" s="155">
        <f t="shared" si="59"/>
        <v>0</v>
      </c>
      <c r="X149" s="156">
        <f t="shared" si="60"/>
        <v>0</v>
      </c>
      <c r="Y149" s="434" t="s">
        <v>656</v>
      </c>
    </row>
    <row r="150" spans="1:25" ht="21.95" hidden="1" customHeight="1" outlineLevel="2" x14ac:dyDescent="0.25">
      <c r="A150" s="207"/>
      <c r="B150" s="286" t="s">
        <v>470</v>
      </c>
      <c r="C150" s="224">
        <v>1</v>
      </c>
      <c r="D150" s="221"/>
      <c r="E150" s="212" t="s">
        <v>521</v>
      </c>
      <c r="F150" s="227" t="s">
        <v>603</v>
      </c>
      <c r="G150" s="208">
        <v>30</v>
      </c>
      <c r="H150" s="209">
        <v>11</v>
      </c>
      <c r="I150" s="210">
        <v>95</v>
      </c>
      <c r="J150" s="209"/>
      <c r="K150" s="209" t="s">
        <v>307</v>
      </c>
      <c r="L150" s="211"/>
      <c r="M150" s="212"/>
      <c r="N150" s="212"/>
      <c r="O150" s="212"/>
      <c r="P150" s="212"/>
      <c r="Q150" s="212"/>
      <c r="R150" s="212"/>
      <c r="S150" s="154">
        <v>1</v>
      </c>
      <c r="T150" s="196" t="str">
        <f t="shared" si="57"/>
        <v>*</v>
      </c>
      <c r="U150" s="156">
        <v>5</v>
      </c>
      <c r="V150" s="154">
        <f t="shared" si="58"/>
        <v>0</v>
      </c>
      <c r="W150" s="155">
        <f t="shared" si="59"/>
        <v>0</v>
      </c>
      <c r="X150" s="156">
        <f t="shared" si="60"/>
        <v>0</v>
      </c>
      <c r="Y150" s="434"/>
    </row>
    <row r="151" spans="1:25" ht="21.95" hidden="1" customHeight="1" outlineLevel="2" x14ac:dyDescent="0.25">
      <c r="A151" s="207"/>
      <c r="B151" s="423" t="s">
        <v>470</v>
      </c>
      <c r="C151" s="224">
        <v>1</v>
      </c>
      <c r="D151" s="221"/>
      <c r="E151" s="212" t="s">
        <v>523</v>
      </c>
      <c r="F151" s="251" t="s">
        <v>604</v>
      </c>
      <c r="G151" s="208">
        <v>10</v>
      </c>
      <c r="H151" s="209">
        <v>11</v>
      </c>
      <c r="I151" s="210">
        <v>95</v>
      </c>
      <c r="J151" s="209"/>
      <c r="K151" s="209" t="s">
        <v>302</v>
      </c>
      <c r="L151" s="211"/>
      <c r="M151" s="212">
        <v>5</v>
      </c>
      <c r="N151" s="212"/>
      <c r="O151" s="212"/>
      <c r="P151" s="212"/>
      <c r="Q151" s="212"/>
      <c r="R151" s="212"/>
      <c r="S151" s="154">
        <v>2</v>
      </c>
      <c r="T151" s="196">
        <f t="shared" si="57"/>
        <v>5</v>
      </c>
      <c r="U151" s="156">
        <v>5</v>
      </c>
      <c r="V151" s="154">
        <f t="shared" si="58"/>
        <v>5</v>
      </c>
      <c r="W151" s="155">
        <f t="shared" si="59"/>
        <v>5</v>
      </c>
      <c r="X151" s="156">
        <f t="shared" si="60"/>
        <v>25</v>
      </c>
      <c r="Y151" s="434" t="s">
        <v>694</v>
      </c>
    </row>
    <row r="152" spans="1:25" ht="21.95" hidden="1" customHeight="1" outlineLevel="2" x14ac:dyDescent="0.25">
      <c r="A152" s="207"/>
      <c r="B152" s="286" t="s">
        <v>470</v>
      </c>
      <c r="C152" s="224">
        <v>1</v>
      </c>
      <c r="D152" s="221"/>
      <c r="E152" s="212" t="s">
        <v>523</v>
      </c>
      <c r="F152" s="251" t="s">
        <v>583</v>
      </c>
      <c r="G152" s="208">
        <v>4</v>
      </c>
      <c r="H152" s="209">
        <v>11</v>
      </c>
      <c r="I152" s="210">
        <v>95</v>
      </c>
      <c r="J152" s="209"/>
      <c r="K152" s="209" t="s">
        <v>304</v>
      </c>
      <c r="L152" s="211"/>
      <c r="M152" s="212">
        <v>4</v>
      </c>
      <c r="N152" s="212"/>
      <c r="O152" s="212"/>
      <c r="P152" s="212"/>
      <c r="Q152" s="212"/>
      <c r="R152" s="212"/>
      <c r="S152" s="154">
        <v>2</v>
      </c>
      <c r="T152" s="196">
        <f t="shared" si="57"/>
        <v>4</v>
      </c>
      <c r="U152" s="156">
        <v>5</v>
      </c>
      <c r="V152" s="154">
        <f t="shared" si="58"/>
        <v>5</v>
      </c>
      <c r="W152" s="155">
        <f t="shared" si="59"/>
        <v>5</v>
      </c>
      <c r="X152" s="156"/>
      <c r="Y152" s="434" t="s">
        <v>695</v>
      </c>
    </row>
    <row r="153" spans="1:25" ht="21.95" hidden="1" customHeight="1" outlineLevel="2" x14ac:dyDescent="0.25">
      <c r="A153" s="207"/>
      <c r="B153" s="423" t="s">
        <v>470</v>
      </c>
      <c r="C153" s="224">
        <v>1</v>
      </c>
      <c r="D153" s="221"/>
      <c r="E153" s="212" t="s">
        <v>523</v>
      </c>
      <c r="F153" s="251" t="s">
        <v>584</v>
      </c>
      <c r="G153" s="208">
        <v>7</v>
      </c>
      <c r="H153" s="209">
        <v>11</v>
      </c>
      <c r="I153" s="210">
        <v>95</v>
      </c>
      <c r="J153" s="209"/>
      <c r="K153" s="209" t="s">
        <v>302</v>
      </c>
      <c r="L153" s="211"/>
      <c r="M153" s="212">
        <v>3</v>
      </c>
      <c r="N153" s="212"/>
      <c r="O153" s="212"/>
      <c r="P153" s="212"/>
      <c r="Q153" s="212"/>
      <c r="R153" s="212"/>
      <c r="S153" s="154">
        <v>2</v>
      </c>
      <c r="T153" s="196">
        <f t="shared" si="57"/>
        <v>3</v>
      </c>
      <c r="U153" s="156">
        <v>5</v>
      </c>
      <c r="V153" s="154">
        <f t="shared" si="58"/>
        <v>5</v>
      </c>
      <c r="W153" s="155">
        <f t="shared" si="59"/>
        <v>5</v>
      </c>
      <c r="X153" s="156">
        <f>IFERROR(IF(S153=2,T153*U153,0),"*")</f>
        <v>15</v>
      </c>
      <c r="Y153" s="434"/>
    </row>
    <row r="154" spans="1:25" ht="21.95" hidden="1" customHeight="1" outlineLevel="2" x14ac:dyDescent="0.25">
      <c r="A154" s="207"/>
      <c r="B154" s="423" t="s">
        <v>470</v>
      </c>
      <c r="C154" s="224">
        <v>1</v>
      </c>
      <c r="D154" s="221"/>
      <c r="E154" s="212" t="s">
        <v>523</v>
      </c>
      <c r="F154" s="251" t="s">
        <v>560</v>
      </c>
      <c r="G154" s="208">
        <v>9</v>
      </c>
      <c r="H154" s="209">
        <v>11</v>
      </c>
      <c r="I154" s="210">
        <v>95</v>
      </c>
      <c r="J154" s="209"/>
      <c r="K154" s="209" t="s">
        <v>302</v>
      </c>
      <c r="L154" s="211"/>
      <c r="M154" s="212"/>
      <c r="N154" s="212"/>
      <c r="O154" s="212"/>
      <c r="P154" s="212"/>
      <c r="Q154" s="212"/>
      <c r="R154" s="212"/>
      <c r="S154" s="154">
        <v>3</v>
      </c>
      <c r="T154" s="196" t="str">
        <f t="shared" si="57"/>
        <v>*</v>
      </c>
      <c r="U154" s="156">
        <v>4</v>
      </c>
      <c r="V154" s="154">
        <f t="shared" si="58"/>
        <v>0</v>
      </c>
      <c r="W154" s="155">
        <f t="shared" si="59"/>
        <v>4</v>
      </c>
      <c r="X154" s="156">
        <f t="shared" ref="X154" si="61">IFERROR(IF(S154=2,T154*U154,0),"*")</f>
        <v>0</v>
      </c>
      <c r="Y154" s="434"/>
    </row>
    <row r="155" spans="1:25" ht="21.95" hidden="1" customHeight="1" outlineLevel="2" x14ac:dyDescent="0.25">
      <c r="A155" s="207"/>
      <c r="B155" s="286" t="s">
        <v>470</v>
      </c>
      <c r="C155" s="224">
        <v>1</v>
      </c>
      <c r="D155" s="221"/>
      <c r="E155" s="212" t="s">
        <v>523</v>
      </c>
      <c r="F155" s="251" t="s">
        <v>565</v>
      </c>
      <c r="G155" s="208">
        <v>10</v>
      </c>
      <c r="H155" s="209">
        <v>11</v>
      </c>
      <c r="I155" s="210">
        <v>95</v>
      </c>
      <c r="J155" s="209"/>
      <c r="K155" s="209" t="s">
        <v>405</v>
      </c>
      <c r="L155" s="211"/>
      <c r="M155" s="212"/>
      <c r="N155" s="212"/>
      <c r="O155" s="212"/>
      <c r="P155" s="212"/>
      <c r="Q155" s="212"/>
      <c r="R155" s="212"/>
      <c r="S155" s="154">
        <v>3</v>
      </c>
      <c r="T155" s="196" t="str">
        <f t="shared" si="57"/>
        <v>*</v>
      </c>
      <c r="U155" s="156">
        <v>3</v>
      </c>
      <c r="V155" s="154">
        <f t="shared" ref="V155:V158" si="62">IF(S155=2,U155,0)</f>
        <v>0</v>
      </c>
      <c r="W155" s="155">
        <f t="shared" ref="W155:W158" si="63">IF(S155=1,0,U155)</f>
        <v>3</v>
      </c>
      <c r="X155" s="156">
        <f t="shared" ref="X155:X158" si="64">IFERROR(IF(S155=2,T155*U155,0),"*")</f>
        <v>0</v>
      </c>
      <c r="Y155" s="434"/>
    </row>
    <row r="156" spans="1:25" ht="21.95" customHeight="1" outlineLevel="2" x14ac:dyDescent="0.25">
      <c r="A156" s="207"/>
      <c r="B156" s="286" t="s">
        <v>470</v>
      </c>
      <c r="C156" s="224">
        <v>1</v>
      </c>
      <c r="D156" s="221"/>
      <c r="E156" s="212" t="s">
        <v>522</v>
      </c>
      <c r="F156" s="227" t="s">
        <v>432</v>
      </c>
      <c r="G156" s="208">
        <v>16</v>
      </c>
      <c r="H156" s="209">
        <v>11</v>
      </c>
      <c r="I156" s="210">
        <v>95</v>
      </c>
      <c r="J156" s="209"/>
      <c r="K156" s="209" t="s">
        <v>306</v>
      </c>
      <c r="L156" s="211"/>
      <c r="M156" s="212"/>
      <c r="N156" s="212"/>
      <c r="O156" s="212"/>
      <c r="P156" s="212"/>
      <c r="Q156" s="212"/>
      <c r="R156" s="212"/>
      <c r="S156" s="154">
        <v>1</v>
      </c>
      <c r="T156" s="196" t="str">
        <f t="shared" si="57"/>
        <v>*</v>
      </c>
      <c r="U156" s="156">
        <v>3</v>
      </c>
      <c r="V156" s="154">
        <f t="shared" si="62"/>
        <v>0</v>
      </c>
      <c r="W156" s="155">
        <f t="shared" si="63"/>
        <v>0</v>
      </c>
      <c r="X156" s="156">
        <f t="shared" si="64"/>
        <v>0</v>
      </c>
      <c r="Y156" s="434" t="s">
        <v>671</v>
      </c>
    </row>
    <row r="157" spans="1:25" ht="21.95" hidden="1" customHeight="1" outlineLevel="2" x14ac:dyDescent="0.25">
      <c r="A157" s="207"/>
      <c r="B157" s="423" t="s">
        <v>470</v>
      </c>
      <c r="C157" s="224">
        <v>1</v>
      </c>
      <c r="D157" s="221"/>
      <c r="E157" s="212" t="s">
        <v>523</v>
      </c>
      <c r="F157" s="251" t="s">
        <v>562</v>
      </c>
      <c r="G157" s="208">
        <v>25</v>
      </c>
      <c r="H157" s="209">
        <v>11</v>
      </c>
      <c r="I157" s="210">
        <v>95</v>
      </c>
      <c r="J157" s="209"/>
      <c r="K157" s="209" t="s">
        <v>302</v>
      </c>
      <c r="L157" s="211"/>
      <c r="M157" s="212"/>
      <c r="N157" s="212"/>
      <c r="O157" s="212"/>
      <c r="P157" s="212"/>
      <c r="Q157" s="212"/>
      <c r="R157" s="212"/>
      <c r="S157" s="154">
        <v>1</v>
      </c>
      <c r="T157" s="196" t="str">
        <f t="shared" si="57"/>
        <v>*</v>
      </c>
      <c r="U157" s="156">
        <v>5</v>
      </c>
      <c r="V157" s="154">
        <f t="shared" si="62"/>
        <v>0</v>
      </c>
      <c r="W157" s="155">
        <f t="shared" si="63"/>
        <v>0</v>
      </c>
      <c r="X157" s="156">
        <f t="shared" si="64"/>
        <v>0</v>
      </c>
      <c r="Y157" s="434"/>
    </row>
    <row r="158" spans="1:25" ht="21.95" hidden="1" customHeight="1" outlineLevel="2" x14ac:dyDescent="0.25">
      <c r="A158" s="207"/>
      <c r="B158" s="423" t="s">
        <v>470</v>
      </c>
      <c r="C158" s="224">
        <v>1</v>
      </c>
      <c r="D158" s="221"/>
      <c r="E158" s="212" t="s">
        <v>523</v>
      </c>
      <c r="F158" s="251" t="s">
        <v>563</v>
      </c>
      <c r="G158" s="208">
        <v>25</v>
      </c>
      <c r="H158" s="209">
        <v>11</v>
      </c>
      <c r="I158" s="210">
        <v>95</v>
      </c>
      <c r="J158" s="209"/>
      <c r="K158" s="209" t="s">
        <v>302</v>
      </c>
      <c r="L158" s="211"/>
      <c r="M158" s="212"/>
      <c r="N158" s="212"/>
      <c r="O158" s="212"/>
      <c r="P158" s="212"/>
      <c r="Q158" s="212"/>
      <c r="R158" s="212"/>
      <c r="S158" s="154">
        <v>1</v>
      </c>
      <c r="T158" s="196" t="str">
        <f t="shared" si="57"/>
        <v>*</v>
      </c>
      <c r="U158" s="156">
        <v>3</v>
      </c>
      <c r="V158" s="154">
        <f t="shared" si="62"/>
        <v>0</v>
      </c>
      <c r="W158" s="155">
        <f t="shared" si="63"/>
        <v>0</v>
      </c>
      <c r="X158" s="156">
        <f t="shared" si="64"/>
        <v>0</v>
      </c>
      <c r="Y158" s="434"/>
    </row>
    <row r="159" spans="1:25" ht="21.95" hidden="1" customHeight="1" outlineLevel="2" x14ac:dyDescent="0.25">
      <c r="A159" s="207"/>
      <c r="B159" s="286" t="s">
        <v>470</v>
      </c>
      <c r="C159" s="224">
        <v>1</v>
      </c>
      <c r="D159" s="221"/>
      <c r="E159" s="212" t="s">
        <v>521</v>
      </c>
      <c r="F159" s="227" t="s">
        <v>592</v>
      </c>
      <c r="G159" s="208">
        <v>15</v>
      </c>
      <c r="H159" s="209">
        <v>12</v>
      </c>
      <c r="I159" s="210">
        <v>95</v>
      </c>
      <c r="J159" s="209"/>
      <c r="K159" s="209" t="s">
        <v>307</v>
      </c>
      <c r="L159" s="211"/>
      <c r="M159" s="212"/>
      <c r="N159" s="212"/>
      <c r="O159" s="212"/>
      <c r="P159" s="212"/>
      <c r="Q159" s="212"/>
      <c r="R159" s="212"/>
      <c r="S159" s="154">
        <v>1</v>
      </c>
      <c r="T159" s="196" t="str">
        <f t="shared" si="57"/>
        <v>*</v>
      </c>
      <c r="U159" s="156">
        <v>5</v>
      </c>
      <c r="V159" s="154">
        <f t="shared" si="58"/>
        <v>0</v>
      </c>
      <c r="W159" s="155">
        <f t="shared" si="59"/>
        <v>0</v>
      </c>
      <c r="X159" s="156">
        <f t="shared" si="60"/>
        <v>0</v>
      </c>
      <c r="Y159" s="434"/>
    </row>
    <row r="160" spans="1:25" ht="21.95" hidden="1" customHeight="1" outlineLevel="2" x14ac:dyDescent="0.25">
      <c r="A160" s="207"/>
      <c r="B160" s="286" t="s">
        <v>470</v>
      </c>
      <c r="C160" s="224">
        <v>1</v>
      </c>
      <c r="D160" s="221"/>
      <c r="E160" s="212" t="s">
        <v>523</v>
      </c>
      <c r="F160" s="251" t="s">
        <v>561</v>
      </c>
      <c r="G160" s="208">
        <v>1</v>
      </c>
      <c r="H160" s="209">
        <v>12</v>
      </c>
      <c r="I160" s="210">
        <v>95</v>
      </c>
      <c r="J160" s="209"/>
      <c r="K160" s="209" t="s">
        <v>306</v>
      </c>
      <c r="L160" s="211"/>
      <c r="M160" s="212"/>
      <c r="N160" s="212"/>
      <c r="O160" s="212"/>
      <c r="P160" s="212"/>
      <c r="Q160" s="212"/>
      <c r="R160" s="212"/>
      <c r="S160" s="154">
        <v>1</v>
      </c>
      <c r="T160" s="196" t="str">
        <f t="shared" si="57"/>
        <v>*</v>
      </c>
      <c r="U160" s="156">
        <v>2</v>
      </c>
      <c r="V160" s="154">
        <f t="shared" ref="V160:V166" si="65">IF(S160=2,U160,0)</f>
        <v>0</v>
      </c>
      <c r="W160" s="155">
        <f t="shared" ref="W160:W166" si="66">IF(S160=1,0,U160)</f>
        <v>0</v>
      </c>
      <c r="X160" s="156">
        <f t="shared" ref="X160:X166" si="67">IFERROR(IF(S160=2,T160*U160,0),"*")</f>
        <v>0</v>
      </c>
      <c r="Y160" s="434"/>
    </row>
    <row r="161" spans="1:25" ht="21.95" hidden="1" customHeight="1" outlineLevel="2" x14ac:dyDescent="0.25">
      <c r="A161" s="207"/>
      <c r="B161" s="286" t="s">
        <v>470</v>
      </c>
      <c r="C161" s="224">
        <v>1</v>
      </c>
      <c r="D161" s="221"/>
      <c r="E161" s="212" t="s">
        <v>523</v>
      </c>
      <c r="F161" s="251" t="s">
        <v>267</v>
      </c>
      <c r="G161" s="208">
        <v>15</v>
      </c>
      <c r="H161" s="209">
        <v>12</v>
      </c>
      <c r="I161" s="210">
        <v>95</v>
      </c>
      <c r="J161" s="209"/>
      <c r="K161" s="209" t="s">
        <v>307</v>
      </c>
      <c r="L161" s="211"/>
      <c r="M161" s="212"/>
      <c r="N161" s="212"/>
      <c r="O161" s="212"/>
      <c r="P161" s="212"/>
      <c r="Q161" s="212"/>
      <c r="R161" s="212"/>
      <c r="S161" s="154">
        <v>1</v>
      </c>
      <c r="T161" s="196" t="str">
        <f t="shared" si="57"/>
        <v>*</v>
      </c>
      <c r="U161" s="156">
        <v>5</v>
      </c>
      <c r="V161" s="154">
        <f t="shared" si="65"/>
        <v>0</v>
      </c>
      <c r="W161" s="155">
        <f t="shared" si="66"/>
        <v>0</v>
      </c>
      <c r="X161" s="156">
        <f t="shared" si="67"/>
        <v>0</v>
      </c>
      <c r="Y161" s="434"/>
    </row>
    <row r="162" spans="1:25" ht="21.95" hidden="1" customHeight="1" outlineLevel="2" x14ac:dyDescent="0.25">
      <c r="A162" s="207"/>
      <c r="B162" s="286" t="s">
        <v>470</v>
      </c>
      <c r="C162" s="224">
        <v>1</v>
      </c>
      <c r="D162" s="221"/>
      <c r="E162" s="212" t="s">
        <v>523</v>
      </c>
      <c r="F162" s="251" t="s">
        <v>557</v>
      </c>
      <c r="G162" s="208">
        <v>15</v>
      </c>
      <c r="H162" s="209">
        <v>12</v>
      </c>
      <c r="I162" s="210">
        <v>95</v>
      </c>
      <c r="J162" s="209"/>
      <c r="K162" s="209" t="s">
        <v>307</v>
      </c>
      <c r="L162" s="211"/>
      <c r="M162" s="212"/>
      <c r="N162" s="212"/>
      <c r="O162" s="212"/>
      <c r="P162" s="212"/>
      <c r="Q162" s="212"/>
      <c r="R162" s="212"/>
      <c r="S162" s="154">
        <v>1</v>
      </c>
      <c r="T162" s="196" t="str">
        <f t="shared" si="57"/>
        <v>*</v>
      </c>
      <c r="U162" s="156">
        <v>5</v>
      </c>
      <c r="V162" s="154">
        <f t="shared" si="65"/>
        <v>0</v>
      </c>
      <c r="W162" s="155">
        <f t="shared" si="66"/>
        <v>0</v>
      </c>
      <c r="X162" s="156">
        <f t="shared" si="67"/>
        <v>0</v>
      </c>
      <c r="Y162" s="434"/>
    </row>
    <row r="163" spans="1:25" ht="21.95" hidden="1" customHeight="1" outlineLevel="2" x14ac:dyDescent="0.25">
      <c r="A163" s="207"/>
      <c r="B163" s="286" t="s">
        <v>470</v>
      </c>
      <c r="C163" s="224">
        <v>1</v>
      </c>
      <c r="D163" s="221"/>
      <c r="E163" s="212" t="s">
        <v>523</v>
      </c>
      <c r="F163" s="251" t="s">
        <v>558</v>
      </c>
      <c r="G163" s="208">
        <v>15</v>
      </c>
      <c r="H163" s="209">
        <v>12</v>
      </c>
      <c r="I163" s="210">
        <v>95</v>
      </c>
      <c r="J163" s="209"/>
      <c r="K163" s="209" t="s">
        <v>307</v>
      </c>
      <c r="L163" s="211"/>
      <c r="M163" s="212"/>
      <c r="N163" s="212"/>
      <c r="O163" s="212"/>
      <c r="P163" s="212"/>
      <c r="Q163" s="212"/>
      <c r="R163" s="212"/>
      <c r="S163" s="154">
        <v>1</v>
      </c>
      <c r="T163" s="196" t="str">
        <f t="shared" si="57"/>
        <v>*</v>
      </c>
      <c r="U163" s="156">
        <v>4</v>
      </c>
      <c r="V163" s="154">
        <f t="shared" si="65"/>
        <v>0</v>
      </c>
      <c r="W163" s="155">
        <f t="shared" si="66"/>
        <v>0</v>
      </c>
      <c r="X163" s="156">
        <f t="shared" si="67"/>
        <v>0</v>
      </c>
      <c r="Y163" s="434"/>
    </row>
    <row r="164" spans="1:25" ht="21.95" hidden="1" customHeight="1" outlineLevel="2" x14ac:dyDescent="0.25">
      <c r="A164" s="207"/>
      <c r="B164" s="286" t="s">
        <v>470</v>
      </c>
      <c r="C164" s="224">
        <v>1</v>
      </c>
      <c r="D164" s="221"/>
      <c r="E164" s="212" t="s">
        <v>523</v>
      </c>
      <c r="F164" s="251" t="s">
        <v>559</v>
      </c>
      <c r="G164" s="208">
        <v>15</v>
      </c>
      <c r="H164" s="209">
        <v>12</v>
      </c>
      <c r="I164" s="210">
        <v>95</v>
      </c>
      <c r="J164" s="209"/>
      <c r="K164" s="209" t="s">
        <v>307</v>
      </c>
      <c r="L164" s="211"/>
      <c r="M164" s="212"/>
      <c r="N164" s="212"/>
      <c r="O164" s="212"/>
      <c r="P164" s="212"/>
      <c r="Q164" s="212"/>
      <c r="R164" s="212"/>
      <c r="S164" s="154">
        <v>1</v>
      </c>
      <c r="T164" s="196" t="str">
        <f t="shared" si="57"/>
        <v>*</v>
      </c>
      <c r="U164" s="156">
        <v>4</v>
      </c>
      <c r="V164" s="154">
        <f t="shared" si="65"/>
        <v>0</v>
      </c>
      <c r="W164" s="155">
        <f t="shared" si="66"/>
        <v>0</v>
      </c>
      <c r="X164" s="156">
        <f t="shared" si="67"/>
        <v>0</v>
      </c>
      <c r="Y164" s="434"/>
    </row>
    <row r="165" spans="1:25" ht="21.95" hidden="1" customHeight="1" outlineLevel="2" x14ac:dyDescent="0.25">
      <c r="A165" s="207"/>
      <c r="B165" s="286" t="s">
        <v>470</v>
      </c>
      <c r="C165" s="224">
        <v>1</v>
      </c>
      <c r="D165" s="221"/>
      <c r="E165" s="212" t="s">
        <v>523</v>
      </c>
      <c r="F165" s="251" t="s">
        <v>585</v>
      </c>
      <c r="G165" s="208">
        <v>15</v>
      </c>
      <c r="H165" s="209">
        <v>12</v>
      </c>
      <c r="I165" s="210">
        <v>95</v>
      </c>
      <c r="J165" s="209"/>
      <c r="K165" s="209" t="s">
        <v>306</v>
      </c>
      <c r="L165" s="211"/>
      <c r="M165" s="212"/>
      <c r="N165" s="212"/>
      <c r="O165" s="212"/>
      <c r="P165" s="212"/>
      <c r="Q165" s="212"/>
      <c r="R165" s="212"/>
      <c r="S165" s="154">
        <v>1</v>
      </c>
      <c r="T165" s="196" t="str">
        <f t="shared" si="57"/>
        <v>*</v>
      </c>
      <c r="U165" s="156">
        <v>5</v>
      </c>
      <c r="V165" s="154">
        <f t="shared" si="65"/>
        <v>0</v>
      </c>
      <c r="W165" s="155">
        <f t="shared" si="66"/>
        <v>0</v>
      </c>
      <c r="X165" s="156">
        <f t="shared" si="67"/>
        <v>0</v>
      </c>
      <c r="Y165" s="434"/>
    </row>
    <row r="166" spans="1:25" ht="21.95" hidden="1" customHeight="1" outlineLevel="2" x14ac:dyDescent="0.25">
      <c r="A166" s="207"/>
      <c r="B166" s="286" t="s">
        <v>470</v>
      </c>
      <c r="C166" s="224">
        <v>1</v>
      </c>
      <c r="D166" s="221"/>
      <c r="E166" s="212" t="s">
        <v>523</v>
      </c>
      <c r="F166" s="251" t="s">
        <v>589</v>
      </c>
      <c r="G166" s="208">
        <v>15</v>
      </c>
      <c r="H166" s="209">
        <v>12</v>
      </c>
      <c r="I166" s="210">
        <v>95</v>
      </c>
      <c r="J166" s="209"/>
      <c r="K166" s="209" t="s">
        <v>307</v>
      </c>
      <c r="L166" s="211"/>
      <c r="M166" s="212"/>
      <c r="N166" s="212"/>
      <c r="O166" s="212"/>
      <c r="P166" s="212"/>
      <c r="Q166" s="212"/>
      <c r="R166" s="212"/>
      <c r="S166" s="154">
        <v>1</v>
      </c>
      <c r="T166" s="196" t="str">
        <f t="shared" si="57"/>
        <v>*</v>
      </c>
      <c r="U166" s="156">
        <v>5</v>
      </c>
      <c r="V166" s="154">
        <f t="shared" si="65"/>
        <v>0</v>
      </c>
      <c r="W166" s="155">
        <f t="shared" si="66"/>
        <v>0</v>
      </c>
      <c r="X166" s="156">
        <f t="shared" si="67"/>
        <v>0</v>
      </c>
      <c r="Y166" s="434"/>
    </row>
    <row r="167" spans="1:25" ht="21.95" customHeight="1" outlineLevel="2" x14ac:dyDescent="0.25">
      <c r="A167" s="207"/>
      <c r="B167" s="286" t="s">
        <v>470</v>
      </c>
      <c r="C167" s="224">
        <v>1</v>
      </c>
      <c r="D167" s="221"/>
      <c r="E167" s="212" t="s">
        <v>522</v>
      </c>
      <c r="F167" s="227" t="s">
        <v>378</v>
      </c>
      <c r="G167" s="208">
        <v>1</v>
      </c>
      <c r="H167" s="209">
        <v>2</v>
      </c>
      <c r="I167" s="210">
        <v>96</v>
      </c>
      <c r="J167" s="209"/>
      <c r="K167" s="209" t="s">
        <v>307</v>
      </c>
      <c r="L167" s="211"/>
      <c r="M167" s="212"/>
      <c r="N167" s="212"/>
      <c r="O167" s="212"/>
      <c r="P167" s="212"/>
      <c r="Q167" s="212"/>
      <c r="R167" s="212"/>
      <c r="S167" s="154">
        <v>1</v>
      </c>
      <c r="T167" s="196" t="str">
        <f t="shared" si="57"/>
        <v>*</v>
      </c>
      <c r="U167" s="156">
        <v>3</v>
      </c>
      <c r="V167" s="154">
        <f t="shared" si="58"/>
        <v>0</v>
      </c>
      <c r="W167" s="155">
        <f t="shared" si="59"/>
        <v>0</v>
      </c>
      <c r="X167" s="156">
        <f t="shared" si="60"/>
        <v>0</v>
      </c>
      <c r="Y167" s="434"/>
    </row>
    <row r="168" spans="1:25" ht="21.95" hidden="1" customHeight="1" outlineLevel="2" x14ac:dyDescent="0.25">
      <c r="A168" s="207"/>
      <c r="B168" s="286" t="s">
        <v>470</v>
      </c>
      <c r="C168" s="224">
        <v>1</v>
      </c>
      <c r="D168" s="221"/>
      <c r="E168" s="212" t="s">
        <v>523</v>
      </c>
      <c r="F168" s="251" t="s">
        <v>590</v>
      </c>
      <c r="G168" s="208">
        <v>2</v>
      </c>
      <c r="H168" s="209">
        <v>2</v>
      </c>
      <c r="I168" s="210">
        <v>95</v>
      </c>
      <c r="J168" s="209"/>
      <c r="K168" s="209" t="s">
        <v>405</v>
      </c>
      <c r="L168" s="211"/>
      <c r="M168" s="212"/>
      <c r="N168" s="212"/>
      <c r="O168" s="212"/>
      <c r="P168" s="212"/>
      <c r="Q168" s="212"/>
      <c r="R168" s="212"/>
      <c r="S168" s="154">
        <v>1</v>
      </c>
      <c r="T168" s="196" t="str">
        <f t="shared" si="57"/>
        <v>*</v>
      </c>
      <c r="U168" s="156">
        <v>4</v>
      </c>
      <c r="V168" s="154">
        <f t="shared" ref="V168:V171" si="68">IF(S168=2,U168,0)</f>
        <v>0</v>
      </c>
      <c r="W168" s="155">
        <f t="shared" ref="W168:W171" si="69">IF(S168=1,0,U168)</f>
        <v>0</v>
      </c>
      <c r="X168" s="156">
        <f t="shared" ref="X168:X171" si="70">IFERROR(IF(S168=2,T168*U168,0),"*")</f>
        <v>0</v>
      </c>
      <c r="Y168" s="434"/>
    </row>
    <row r="169" spans="1:25" ht="21.95" hidden="1" customHeight="1" outlineLevel="2" x14ac:dyDescent="0.25">
      <c r="A169" s="207"/>
      <c r="B169" s="423" t="s">
        <v>470</v>
      </c>
      <c r="C169" s="224">
        <v>1</v>
      </c>
      <c r="D169" s="221"/>
      <c r="E169" s="212" t="s">
        <v>523</v>
      </c>
      <c r="F169" s="251" t="s">
        <v>564</v>
      </c>
      <c r="G169" s="208">
        <v>5</v>
      </c>
      <c r="H169" s="209">
        <v>2</v>
      </c>
      <c r="I169" s="210">
        <v>96</v>
      </c>
      <c r="J169" s="209"/>
      <c r="K169" s="209" t="s">
        <v>302</v>
      </c>
      <c r="L169" s="211"/>
      <c r="M169" s="212"/>
      <c r="N169" s="212"/>
      <c r="O169" s="212"/>
      <c r="P169" s="212"/>
      <c r="Q169" s="212"/>
      <c r="R169" s="212"/>
      <c r="S169" s="154">
        <v>1</v>
      </c>
      <c r="T169" s="196" t="str">
        <f t="shared" si="57"/>
        <v>*</v>
      </c>
      <c r="U169" s="156">
        <v>3</v>
      </c>
      <c r="V169" s="154">
        <f t="shared" si="68"/>
        <v>0</v>
      </c>
      <c r="W169" s="155">
        <f t="shared" si="69"/>
        <v>0</v>
      </c>
      <c r="X169" s="156">
        <f t="shared" si="70"/>
        <v>0</v>
      </c>
      <c r="Y169" s="434"/>
    </row>
    <row r="170" spans="1:25" ht="21.95" hidden="1" customHeight="1" outlineLevel="2" x14ac:dyDescent="0.25">
      <c r="A170" s="207"/>
      <c r="B170" s="286" t="s">
        <v>470</v>
      </c>
      <c r="C170" s="224">
        <v>1</v>
      </c>
      <c r="D170" s="221"/>
      <c r="E170" s="212" t="s">
        <v>523</v>
      </c>
      <c r="F170" s="251" t="s">
        <v>586</v>
      </c>
      <c r="G170" s="208">
        <v>15</v>
      </c>
      <c r="H170" s="209">
        <v>2</v>
      </c>
      <c r="I170" s="210">
        <v>96</v>
      </c>
      <c r="J170" s="209"/>
      <c r="K170" s="209" t="s">
        <v>306</v>
      </c>
      <c r="L170" s="211"/>
      <c r="M170" s="212"/>
      <c r="N170" s="212"/>
      <c r="O170" s="212"/>
      <c r="P170" s="212"/>
      <c r="Q170" s="212"/>
      <c r="R170" s="212"/>
      <c r="S170" s="154">
        <v>1</v>
      </c>
      <c r="T170" s="196" t="str">
        <f t="shared" si="57"/>
        <v>*</v>
      </c>
      <c r="U170" s="156">
        <v>5</v>
      </c>
      <c r="V170" s="154">
        <f t="shared" si="68"/>
        <v>0</v>
      </c>
      <c r="W170" s="155">
        <f t="shared" si="69"/>
        <v>0</v>
      </c>
      <c r="X170" s="156">
        <f t="shared" si="70"/>
        <v>0</v>
      </c>
      <c r="Y170" s="434"/>
    </row>
    <row r="171" spans="1:25" ht="21.95" hidden="1" customHeight="1" outlineLevel="2" x14ac:dyDescent="0.25">
      <c r="A171" s="207"/>
      <c r="B171" s="286" t="s">
        <v>470</v>
      </c>
      <c r="C171" s="224">
        <v>1</v>
      </c>
      <c r="D171" s="221"/>
      <c r="E171" s="212" t="s">
        <v>523</v>
      </c>
      <c r="F171" s="251" t="s">
        <v>587</v>
      </c>
      <c r="G171" s="208">
        <v>5</v>
      </c>
      <c r="H171" s="209">
        <v>3</v>
      </c>
      <c r="I171" s="210">
        <v>95</v>
      </c>
      <c r="J171" s="209"/>
      <c r="K171" s="209" t="s">
        <v>306</v>
      </c>
      <c r="L171" s="211"/>
      <c r="M171" s="212"/>
      <c r="N171" s="212"/>
      <c r="O171" s="212"/>
      <c r="P171" s="212"/>
      <c r="Q171" s="212"/>
      <c r="R171" s="212"/>
      <c r="S171" s="154">
        <v>1</v>
      </c>
      <c r="T171" s="196" t="str">
        <f t="shared" si="57"/>
        <v>*</v>
      </c>
      <c r="U171" s="156">
        <v>5</v>
      </c>
      <c r="V171" s="154">
        <f t="shared" si="68"/>
        <v>0</v>
      </c>
      <c r="W171" s="155">
        <f t="shared" si="69"/>
        <v>0</v>
      </c>
      <c r="X171" s="156">
        <f t="shared" si="70"/>
        <v>0</v>
      </c>
      <c r="Y171" s="434"/>
    </row>
    <row r="172" spans="1:25" ht="21.95" hidden="1" customHeight="1" outlineLevel="2" x14ac:dyDescent="0.25">
      <c r="A172" s="207"/>
      <c r="B172" s="286" t="s">
        <v>470</v>
      </c>
      <c r="C172" s="224">
        <v>1</v>
      </c>
      <c r="D172" s="221"/>
      <c r="E172" s="212" t="s">
        <v>523</v>
      </c>
      <c r="F172" s="251" t="s">
        <v>588</v>
      </c>
      <c r="G172" s="208">
        <v>16</v>
      </c>
      <c r="H172" s="209">
        <v>3</v>
      </c>
      <c r="I172" s="210">
        <v>95</v>
      </c>
      <c r="J172" s="209"/>
      <c r="K172" s="209" t="s">
        <v>306</v>
      </c>
      <c r="L172" s="211"/>
      <c r="M172" s="212"/>
      <c r="N172" s="212"/>
      <c r="O172" s="212"/>
      <c r="P172" s="212"/>
      <c r="Q172" s="212"/>
      <c r="R172" s="212"/>
      <c r="S172" s="154">
        <v>1</v>
      </c>
      <c r="T172" s="196" t="str">
        <f t="shared" si="57"/>
        <v>*</v>
      </c>
      <c r="U172" s="156">
        <v>5</v>
      </c>
      <c r="V172" s="154">
        <f>IF(S172=2,U172,0)</f>
        <v>0</v>
      </c>
      <c r="W172" s="155">
        <f>IF(S172=1,0,U172)</f>
        <v>0</v>
      </c>
      <c r="X172" s="156">
        <f>IFERROR(IF(S172=2,T172*U172,0),"*")</f>
        <v>0</v>
      </c>
      <c r="Y172" s="434"/>
    </row>
    <row r="173" spans="1:25" ht="21.95" customHeight="1" outlineLevel="2" x14ac:dyDescent="0.25">
      <c r="A173" s="207"/>
      <c r="B173" s="286" t="s">
        <v>470</v>
      </c>
      <c r="C173" s="224">
        <v>1</v>
      </c>
      <c r="D173" s="221"/>
      <c r="E173" s="212" t="s">
        <v>522</v>
      </c>
      <c r="F173" s="228" t="s">
        <v>388</v>
      </c>
      <c r="G173" s="208">
        <v>25</v>
      </c>
      <c r="H173" s="209">
        <v>3</v>
      </c>
      <c r="I173" s="210">
        <v>96</v>
      </c>
      <c r="J173" s="209"/>
      <c r="K173" s="209" t="s">
        <v>307</v>
      </c>
      <c r="L173" s="211"/>
      <c r="M173" s="212"/>
      <c r="N173" s="212"/>
      <c r="O173" s="212"/>
      <c r="P173" s="212"/>
      <c r="Q173" s="212"/>
      <c r="R173" s="212"/>
      <c r="S173" s="154">
        <v>1</v>
      </c>
      <c r="T173" s="196" t="str">
        <f t="shared" si="57"/>
        <v>*</v>
      </c>
      <c r="U173" s="156">
        <v>3</v>
      </c>
      <c r="V173" s="154">
        <f>IF(S173=2,U173,0)</f>
        <v>0</v>
      </c>
      <c r="W173" s="155">
        <f>IF(S173=1,0,U173)</f>
        <v>0</v>
      </c>
      <c r="X173" s="156">
        <f>IFERROR(IF(S173=2,T173*U173,0),"*")</f>
        <v>0</v>
      </c>
      <c r="Y173" s="434"/>
    </row>
    <row r="174" spans="1:25" s="340" customFormat="1" ht="21.95" hidden="1" customHeight="1" outlineLevel="1" x14ac:dyDescent="0.25">
      <c r="A174" s="326"/>
      <c r="B174" s="341" t="s">
        <v>470</v>
      </c>
      <c r="C174" s="328">
        <v>2</v>
      </c>
      <c r="D174" s="329" t="s">
        <v>318</v>
      </c>
      <c r="E174" s="330"/>
      <c r="F174" s="331"/>
      <c r="G174" s="332"/>
      <c r="H174" s="333"/>
      <c r="I174" s="334"/>
      <c r="J174" s="333"/>
      <c r="K174" s="333"/>
      <c r="L174" s="335"/>
      <c r="M174" s="330"/>
      <c r="N174" s="330"/>
      <c r="O174" s="330"/>
      <c r="P174" s="330"/>
      <c r="Q174" s="330"/>
      <c r="R174" s="330"/>
      <c r="S174" s="336"/>
      <c r="T174" s="337"/>
      <c r="U174" s="338"/>
      <c r="V174" s="336"/>
      <c r="W174" s="339"/>
      <c r="X174" s="338"/>
      <c r="Y174" s="442"/>
    </row>
    <row r="175" spans="1:25" ht="21.95" hidden="1" customHeight="1" outlineLevel="2" x14ac:dyDescent="0.25">
      <c r="A175" s="207"/>
      <c r="B175" s="286" t="s">
        <v>470</v>
      </c>
      <c r="C175" s="224">
        <v>2</v>
      </c>
      <c r="D175" s="221"/>
      <c r="E175" s="281" t="s">
        <v>523</v>
      </c>
      <c r="F175" s="227" t="s">
        <v>446</v>
      </c>
      <c r="G175" s="208">
        <v>26</v>
      </c>
      <c r="H175" s="209">
        <v>4</v>
      </c>
      <c r="I175" s="210">
        <v>95</v>
      </c>
      <c r="J175" s="209"/>
      <c r="K175" s="209" t="s">
        <v>405</v>
      </c>
      <c r="L175" s="211"/>
      <c r="M175" s="212">
        <v>5</v>
      </c>
      <c r="N175" s="212">
        <v>5</v>
      </c>
      <c r="O175" s="212">
        <v>5</v>
      </c>
      <c r="P175" s="212"/>
      <c r="Q175" s="212"/>
      <c r="R175" s="212"/>
      <c r="S175" s="154">
        <v>2</v>
      </c>
      <c r="T175" s="196">
        <f>IFERROR(AVERAGE(L175:R175),"*")</f>
        <v>5</v>
      </c>
      <c r="U175" s="156">
        <v>2</v>
      </c>
      <c r="V175" s="113">
        <f>IF(S175=2,U175,0)</f>
        <v>2</v>
      </c>
      <c r="W175" s="114">
        <f>IF(S175=1,0,U175)</f>
        <v>2</v>
      </c>
      <c r="X175" s="115">
        <f>IFERROR(IF(S175=2,T175*U175,0),"*")</f>
        <v>10</v>
      </c>
      <c r="Y175" s="443"/>
    </row>
    <row r="176" spans="1:25" ht="21.95" hidden="1" customHeight="1" outlineLevel="2" x14ac:dyDescent="0.25">
      <c r="A176" s="207"/>
      <c r="B176" s="286" t="s">
        <v>470</v>
      </c>
      <c r="C176" s="224">
        <v>2</v>
      </c>
      <c r="D176" s="221"/>
      <c r="E176" s="281" t="s">
        <v>523</v>
      </c>
      <c r="F176" s="227" t="s">
        <v>507</v>
      </c>
      <c r="G176" s="208">
        <v>31</v>
      </c>
      <c r="H176" s="209">
        <v>6</v>
      </c>
      <c r="I176" s="210">
        <v>95</v>
      </c>
      <c r="J176" s="209"/>
      <c r="K176" s="209" t="s">
        <v>305</v>
      </c>
      <c r="L176" s="211">
        <v>3</v>
      </c>
      <c r="M176" s="212">
        <v>1</v>
      </c>
      <c r="N176" s="212">
        <v>3</v>
      </c>
      <c r="O176" s="212">
        <v>2</v>
      </c>
      <c r="P176" s="212">
        <v>2</v>
      </c>
      <c r="Q176" s="212"/>
      <c r="R176" s="212">
        <v>1</v>
      </c>
      <c r="S176" s="154">
        <v>2</v>
      </c>
      <c r="T176" s="196">
        <f>IFERROR(AVERAGE(L176:R176),"*")</f>
        <v>2</v>
      </c>
      <c r="U176" s="156">
        <v>4</v>
      </c>
      <c r="V176" s="113">
        <f>IF(S176=2,U176,0)</f>
        <v>4</v>
      </c>
      <c r="W176" s="114">
        <f>IF(S176=1,0,U176)</f>
        <v>4</v>
      </c>
      <c r="X176" s="115">
        <f>IFERROR(IF(S176=2,T176*U176,0),"*")</f>
        <v>8</v>
      </c>
      <c r="Y176" s="443" t="s">
        <v>643</v>
      </c>
    </row>
    <row r="177" spans="1:25" ht="21.95" hidden="1" customHeight="1" outlineLevel="2" x14ac:dyDescent="0.25">
      <c r="A177" s="207"/>
      <c r="B177" s="286" t="s">
        <v>470</v>
      </c>
      <c r="C177" s="224">
        <v>2</v>
      </c>
      <c r="D177" s="221"/>
      <c r="E177" s="281" t="s">
        <v>523</v>
      </c>
      <c r="F177" s="227" t="s">
        <v>568</v>
      </c>
      <c r="G177" s="208">
        <v>25</v>
      </c>
      <c r="H177" s="209">
        <v>7</v>
      </c>
      <c r="I177" s="210">
        <v>95</v>
      </c>
      <c r="J177" s="209"/>
      <c r="K177" s="209" t="s">
        <v>305</v>
      </c>
      <c r="L177" s="211"/>
      <c r="M177" s="212"/>
      <c r="N177" s="212"/>
      <c r="O177" s="212"/>
      <c r="P177" s="212"/>
      <c r="Q177" s="212"/>
      <c r="R177" s="212"/>
      <c r="S177" s="154">
        <v>0</v>
      </c>
      <c r="T177" s="196" t="str">
        <f>IFERROR(AVERAGE(L177:R177),"*")</f>
        <v>*</v>
      </c>
      <c r="U177" s="156">
        <v>5</v>
      </c>
      <c r="V177" s="113">
        <f>IF(S177=2,U177,0)</f>
        <v>0</v>
      </c>
      <c r="W177" s="114">
        <f>IF(S177=1,0,U177)</f>
        <v>5</v>
      </c>
      <c r="X177" s="115">
        <f>IFERROR(IF(S177=2,T177*U177,0),"*")</f>
        <v>0</v>
      </c>
      <c r="Y177" s="443" t="s">
        <v>644</v>
      </c>
    </row>
    <row r="178" spans="1:25" ht="21.95" hidden="1" customHeight="1" outlineLevel="2" x14ac:dyDescent="0.25">
      <c r="A178" s="207"/>
      <c r="B178" s="286" t="s">
        <v>470</v>
      </c>
      <c r="C178" s="224">
        <v>2</v>
      </c>
      <c r="D178" s="221"/>
      <c r="E178" s="281" t="s">
        <v>523</v>
      </c>
      <c r="F178" s="227" t="s">
        <v>310</v>
      </c>
      <c r="G178" s="208">
        <v>20</v>
      </c>
      <c r="H178" s="209">
        <v>8</v>
      </c>
      <c r="I178" s="210">
        <v>95</v>
      </c>
      <c r="J178" s="209"/>
      <c r="K178" s="209" t="s">
        <v>305</v>
      </c>
      <c r="L178" s="211"/>
      <c r="M178" s="212">
        <v>2</v>
      </c>
      <c r="N178" s="212"/>
      <c r="O178" s="212"/>
      <c r="P178" s="212"/>
      <c r="Q178" s="212"/>
      <c r="R178" s="212"/>
      <c r="S178" s="154">
        <v>0</v>
      </c>
      <c r="T178" s="196">
        <f t="shared" ref="T178:T207" si="71">IFERROR(AVERAGE(L178:R178),"*")</f>
        <v>2</v>
      </c>
      <c r="U178" s="156">
        <v>2</v>
      </c>
      <c r="V178" s="113">
        <f t="shared" ref="V178:V207" si="72">IF(S178=2,U178,0)</f>
        <v>0</v>
      </c>
      <c r="W178" s="114">
        <f t="shared" ref="W178:W207" si="73">IF(S178=1,0,U178)</f>
        <v>2</v>
      </c>
      <c r="X178" s="115">
        <f t="shared" ref="X178:X207" si="74">IFERROR(IF(S178=2,T178*U178,0),"*")</f>
        <v>0</v>
      </c>
      <c r="Y178" s="443" t="s">
        <v>645</v>
      </c>
    </row>
    <row r="179" spans="1:25" ht="21.95" hidden="1" customHeight="1" outlineLevel="2" x14ac:dyDescent="0.25">
      <c r="A179" s="207"/>
      <c r="B179" s="286" t="s">
        <v>470</v>
      </c>
      <c r="C179" s="224">
        <v>2</v>
      </c>
      <c r="D179" s="221"/>
      <c r="E179" s="281" t="s">
        <v>523</v>
      </c>
      <c r="F179" s="227" t="s">
        <v>510</v>
      </c>
      <c r="G179" s="208">
        <v>30</v>
      </c>
      <c r="H179" s="209">
        <v>8</v>
      </c>
      <c r="I179" s="210">
        <v>95</v>
      </c>
      <c r="J179" s="209"/>
      <c r="K179" s="209" t="s">
        <v>305</v>
      </c>
      <c r="L179" s="211"/>
      <c r="M179" s="212">
        <v>2</v>
      </c>
      <c r="N179" s="212"/>
      <c r="O179" s="212"/>
      <c r="P179" s="212"/>
      <c r="Q179" s="212"/>
      <c r="R179" s="212"/>
      <c r="S179" s="154">
        <v>2</v>
      </c>
      <c r="T179" s="196">
        <f t="shared" si="71"/>
        <v>2</v>
      </c>
      <c r="U179" s="156">
        <v>4</v>
      </c>
      <c r="V179" s="113">
        <f t="shared" si="72"/>
        <v>4</v>
      </c>
      <c r="W179" s="114">
        <f t="shared" si="73"/>
        <v>4</v>
      </c>
      <c r="X179" s="115">
        <f t="shared" si="74"/>
        <v>8</v>
      </c>
      <c r="Y179" s="443" t="s">
        <v>657</v>
      </c>
    </row>
    <row r="180" spans="1:25" ht="21.95" hidden="1" customHeight="1" outlineLevel="2" x14ac:dyDescent="0.25">
      <c r="A180" s="207"/>
      <c r="B180" s="286" t="s">
        <v>470</v>
      </c>
      <c r="C180" s="224">
        <v>2</v>
      </c>
      <c r="D180" s="221"/>
      <c r="E180" s="281" t="s">
        <v>523</v>
      </c>
      <c r="F180" s="227" t="s">
        <v>569</v>
      </c>
      <c r="G180" s="208">
        <v>2</v>
      </c>
      <c r="H180" s="209">
        <v>9</v>
      </c>
      <c r="I180" s="210">
        <v>95</v>
      </c>
      <c r="J180" s="209"/>
      <c r="K180" s="209" t="s">
        <v>304</v>
      </c>
      <c r="L180" s="211"/>
      <c r="M180" s="212"/>
      <c r="N180" s="212"/>
      <c r="O180" s="212"/>
      <c r="P180" s="212"/>
      <c r="Q180" s="212"/>
      <c r="R180" s="212"/>
      <c r="S180" s="154">
        <v>0</v>
      </c>
      <c r="T180" s="196" t="str">
        <f t="shared" si="71"/>
        <v>*</v>
      </c>
      <c r="U180" s="156">
        <v>5</v>
      </c>
      <c r="V180" s="113">
        <f t="shared" si="72"/>
        <v>0</v>
      </c>
      <c r="W180" s="114">
        <f t="shared" si="73"/>
        <v>5</v>
      </c>
      <c r="X180" s="115">
        <f t="shared" si="74"/>
        <v>0</v>
      </c>
      <c r="Y180" s="443"/>
    </row>
    <row r="181" spans="1:25" ht="21.95" hidden="1" customHeight="1" outlineLevel="2" x14ac:dyDescent="0.25">
      <c r="A181" s="207"/>
      <c r="B181" s="286" t="s">
        <v>470</v>
      </c>
      <c r="C181" s="224">
        <v>2</v>
      </c>
      <c r="D181" s="221"/>
      <c r="E181" s="281" t="s">
        <v>523</v>
      </c>
      <c r="F181" s="227" t="s">
        <v>568</v>
      </c>
      <c r="G181" s="208">
        <v>24</v>
      </c>
      <c r="H181" s="209">
        <v>9</v>
      </c>
      <c r="I181" s="210">
        <v>95</v>
      </c>
      <c r="J181" s="209"/>
      <c r="K181" s="209" t="s">
        <v>305</v>
      </c>
      <c r="L181" s="211">
        <v>3</v>
      </c>
      <c r="M181" s="212"/>
      <c r="N181" s="212">
        <v>3</v>
      </c>
      <c r="O181" s="212">
        <v>4</v>
      </c>
      <c r="P181" s="212">
        <v>4</v>
      </c>
      <c r="Q181" s="212">
        <v>3</v>
      </c>
      <c r="R181" s="212">
        <v>4</v>
      </c>
      <c r="S181" s="154">
        <v>0</v>
      </c>
      <c r="T181" s="196">
        <f t="shared" si="71"/>
        <v>3.5</v>
      </c>
      <c r="U181" s="156">
        <v>5</v>
      </c>
      <c r="V181" s="113">
        <f t="shared" si="72"/>
        <v>0</v>
      </c>
      <c r="W181" s="114">
        <f t="shared" si="73"/>
        <v>5</v>
      </c>
      <c r="X181" s="115">
        <f t="shared" si="74"/>
        <v>0</v>
      </c>
      <c r="Y181" s="444" t="s">
        <v>660</v>
      </c>
    </row>
    <row r="182" spans="1:25" ht="21.95" hidden="1" customHeight="1" outlineLevel="2" x14ac:dyDescent="0.25">
      <c r="A182" s="207"/>
      <c r="B182" s="286" t="s">
        <v>470</v>
      </c>
      <c r="C182" s="224">
        <v>2</v>
      </c>
      <c r="D182" s="221"/>
      <c r="E182" s="281" t="s">
        <v>523</v>
      </c>
      <c r="F182" s="227" t="s">
        <v>566</v>
      </c>
      <c r="G182" s="208">
        <v>24</v>
      </c>
      <c r="H182" s="209">
        <v>9</v>
      </c>
      <c r="I182" s="210">
        <v>95</v>
      </c>
      <c r="J182" s="209"/>
      <c r="K182" s="209" t="s">
        <v>305</v>
      </c>
      <c r="L182" s="211">
        <v>4</v>
      </c>
      <c r="M182" s="212">
        <v>3</v>
      </c>
      <c r="N182" s="212"/>
      <c r="O182" s="212"/>
      <c r="P182" s="212">
        <v>4</v>
      </c>
      <c r="Q182" s="212">
        <v>3</v>
      </c>
      <c r="R182" s="212">
        <v>4</v>
      </c>
      <c r="S182" s="154">
        <v>0</v>
      </c>
      <c r="T182" s="196">
        <f t="shared" si="71"/>
        <v>3.6</v>
      </c>
      <c r="U182" s="156">
        <v>5</v>
      </c>
      <c r="V182" s="113">
        <f t="shared" si="72"/>
        <v>0</v>
      </c>
      <c r="W182" s="114">
        <f t="shared" si="73"/>
        <v>5</v>
      </c>
      <c r="X182" s="115">
        <f t="shared" si="74"/>
        <v>0</v>
      </c>
      <c r="Y182" s="443" t="s">
        <v>646</v>
      </c>
    </row>
    <row r="183" spans="1:25" ht="21.95" hidden="1" customHeight="1" outlineLevel="2" x14ac:dyDescent="0.25">
      <c r="A183" s="207"/>
      <c r="B183" s="423" t="s">
        <v>470</v>
      </c>
      <c r="C183" s="224">
        <v>2</v>
      </c>
      <c r="D183" s="221"/>
      <c r="E183" s="281" t="s">
        <v>523</v>
      </c>
      <c r="F183" s="227" t="s">
        <v>658</v>
      </c>
      <c r="G183" s="208">
        <v>29</v>
      </c>
      <c r="H183" s="209">
        <v>10</v>
      </c>
      <c r="I183" s="210">
        <v>95</v>
      </c>
      <c r="J183" s="209"/>
      <c r="K183" s="209" t="s">
        <v>302</v>
      </c>
      <c r="L183" s="211">
        <v>5</v>
      </c>
      <c r="M183" s="212">
        <v>5</v>
      </c>
      <c r="N183" s="212"/>
      <c r="O183" s="212"/>
      <c r="P183" s="212"/>
      <c r="Q183" s="212">
        <v>4</v>
      </c>
      <c r="R183" s="212"/>
      <c r="S183" s="154">
        <v>2</v>
      </c>
      <c r="T183" s="196">
        <f>IFERROR(AVERAGE(L183:R183),"*")</f>
        <v>4.666666666666667</v>
      </c>
      <c r="U183" s="156">
        <v>5</v>
      </c>
      <c r="V183" s="113">
        <f>IF(S183=2,U183,0)</f>
        <v>5</v>
      </c>
      <c r="W183" s="114">
        <f>IF(S183=1,0,U183)</f>
        <v>5</v>
      </c>
      <c r="X183" s="115">
        <f>IFERROR(IF(S183=2,T183*U183,0),"*")</f>
        <v>23.333333333333336</v>
      </c>
      <c r="Y183" s="443" t="s">
        <v>659</v>
      </c>
    </row>
    <row r="184" spans="1:25" ht="21.95" hidden="1" customHeight="1" outlineLevel="2" x14ac:dyDescent="0.25">
      <c r="A184" s="207"/>
      <c r="B184" s="286" t="s">
        <v>470</v>
      </c>
      <c r="C184" s="224">
        <v>2</v>
      </c>
      <c r="D184" s="221"/>
      <c r="E184" s="281" t="s">
        <v>523</v>
      </c>
      <c r="F184" s="227" t="s">
        <v>519</v>
      </c>
      <c r="G184" s="208">
        <v>30</v>
      </c>
      <c r="H184" s="209">
        <v>10</v>
      </c>
      <c r="I184" s="210">
        <v>95</v>
      </c>
      <c r="J184" s="209"/>
      <c r="K184" s="209" t="s">
        <v>305</v>
      </c>
      <c r="L184" s="211"/>
      <c r="M184" s="212">
        <v>3</v>
      </c>
      <c r="N184" s="212"/>
      <c r="O184" s="212"/>
      <c r="P184" s="212"/>
      <c r="Q184" s="212">
        <v>4</v>
      </c>
      <c r="R184" s="212">
        <v>4</v>
      </c>
      <c r="S184" s="154">
        <v>2</v>
      </c>
      <c r="T184" s="196">
        <f t="shared" si="71"/>
        <v>3.6666666666666665</v>
      </c>
      <c r="U184" s="156">
        <v>4</v>
      </c>
      <c r="V184" s="113">
        <f t="shared" si="72"/>
        <v>4</v>
      </c>
      <c r="W184" s="114">
        <f t="shared" si="73"/>
        <v>4</v>
      </c>
      <c r="X184" s="115">
        <f t="shared" si="74"/>
        <v>14.666666666666666</v>
      </c>
      <c r="Y184" s="443" t="s">
        <v>647</v>
      </c>
    </row>
    <row r="185" spans="1:25" ht="21.95" hidden="1" customHeight="1" outlineLevel="2" x14ac:dyDescent="0.25">
      <c r="A185" s="207"/>
      <c r="B185" s="286" t="s">
        <v>470</v>
      </c>
      <c r="C185" s="224">
        <v>2</v>
      </c>
      <c r="D185" s="221"/>
      <c r="E185" s="281" t="s">
        <v>523</v>
      </c>
      <c r="F185" s="227" t="s">
        <v>542</v>
      </c>
      <c r="G185" s="208">
        <v>20</v>
      </c>
      <c r="H185" s="209">
        <v>11</v>
      </c>
      <c r="I185" s="210">
        <v>95</v>
      </c>
      <c r="J185" s="209"/>
      <c r="K185" s="209" t="s">
        <v>305</v>
      </c>
      <c r="L185" s="211"/>
      <c r="M185" s="212"/>
      <c r="N185" s="212"/>
      <c r="O185" s="212"/>
      <c r="P185" s="212"/>
      <c r="Q185" s="212"/>
      <c r="R185" s="212"/>
      <c r="S185" s="154">
        <v>0</v>
      </c>
      <c r="T185" s="196" t="str">
        <f t="shared" ref="T185:T206" si="75">IFERROR(AVERAGE(L185:R185),"*")</f>
        <v>*</v>
      </c>
      <c r="U185" s="156">
        <v>4</v>
      </c>
      <c r="V185" s="113">
        <f t="shared" ref="V185:V202" si="76">IF(S185=2,U185,0)</f>
        <v>0</v>
      </c>
      <c r="W185" s="114">
        <f t="shared" ref="W185:W202" si="77">IF(S185=1,0,U185)</f>
        <v>4</v>
      </c>
      <c r="X185" s="115">
        <f t="shared" ref="X185:X202" si="78">IFERROR(IF(S185=2,T185*U185,0),"*")</f>
        <v>0</v>
      </c>
      <c r="Y185" s="443"/>
    </row>
    <row r="186" spans="1:25" ht="21.95" hidden="1" customHeight="1" outlineLevel="2" x14ac:dyDescent="0.25">
      <c r="A186" s="207"/>
      <c r="B186" s="286" t="s">
        <v>470</v>
      </c>
      <c r="C186" s="224">
        <v>2</v>
      </c>
      <c r="D186" s="221"/>
      <c r="E186" s="281"/>
      <c r="F186" s="227" t="s">
        <v>545</v>
      </c>
      <c r="G186" s="208">
        <v>10</v>
      </c>
      <c r="H186" s="209">
        <v>11</v>
      </c>
      <c r="I186" s="210">
        <v>95</v>
      </c>
      <c r="J186" s="209"/>
      <c r="K186" s="209" t="s">
        <v>302</v>
      </c>
      <c r="L186" s="211"/>
      <c r="M186" s="212">
        <v>4</v>
      </c>
      <c r="N186" s="212"/>
      <c r="O186" s="212"/>
      <c r="P186" s="212"/>
      <c r="Q186" s="212"/>
      <c r="R186" s="212"/>
      <c r="S186" s="154">
        <v>0</v>
      </c>
      <c r="T186" s="196">
        <f t="shared" si="75"/>
        <v>4</v>
      </c>
      <c r="U186" s="156">
        <v>4</v>
      </c>
      <c r="V186" s="113">
        <f t="shared" si="76"/>
        <v>0</v>
      </c>
      <c r="W186" s="114">
        <f t="shared" si="77"/>
        <v>4</v>
      </c>
      <c r="X186" s="115">
        <f t="shared" si="78"/>
        <v>0</v>
      </c>
      <c r="Y186" s="443"/>
    </row>
    <row r="187" spans="1:25" ht="21.95" hidden="1" customHeight="1" outlineLevel="2" x14ac:dyDescent="0.25">
      <c r="A187" s="207"/>
      <c r="B187" s="423" t="s">
        <v>470</v>
      </c>
      <c r="C187" s="224">
        <v>2</v>
      </c>
      <c r="D187" s="221"/>
      <c r="E187" s="281" t="s">
        <v>523</v>
      </c>
      <c r="F187" s="227" t="s">
        <v>593</v>
      </c>
      <c r="G187" s="208">
        <v>25</v>
      </c>
      <c r="H187" s="209">
        <v>11</v>
      </c>
      <c r="I187" s="210">
        <v>95</v>
      </c>
      <c r="J187" s="209"/>
      <c r="K187" s="209" t="s">
        <v>302</v>
      </c>
      <c r="L187" s="211"/>
      <c r="M187" s="212"/>
      <c r="N187" s="212"/>
      <c r="O187" s="212"/>
      <c r="P187" s="212"/>
      <c r="Q187" s="212"/>
      <c r="R187" s="212"/>
      <c r="S187" s="154">
        <v>0</v>
      </c>
      <c r="T187" s="196" t="str">
        <f t="shared" si="75"/>
        <v>*</v>
      </c>
      <c r="U187" s="156">
        <v>4</v>
      </c>
      <c r="V187" s="113">
        <f t="shared" si="76"/>
        <v>0</v>
      </c>
      <c r="W187" s="114">
        <f t="shared" si="77"/>
        <v>4</v>
      </c>
      <c r="X187" s="115">
        <f t="shared" si="78"/>
        <v>0</v>
      </c>
      <c r="Y187" s="443"/>
    </row>
    <row r="188" spans="1:25" ht="21.95" hidden="1" customHeight="1" outlineLevel="2" x14ac:dyDescent="0.25">
      <c r="A188" s="207"/>
      <c r="B188" s="286" t="s">
        <v>470</v>
      </c>
      <c r="C188" s="224">
        <v>2</v>
      </c>
      <c r="D188" s="221"/>
      <c r="E188" s="281" t="s">
        <v>523</v>
      </c>
      <c r="F188" s="227" t="s">
        <v>569</v>
      </c>
      <c r="G188" s="208">
        <v>17</v>
      </c>
      <c r="H188" s="209">
        <v>11</v>
      </c>
      <c r="I188" s="210">
        <v>95</v>
      </c>
      <c r="J188" s="209"/>
      <c r="K188" s="209" t="s">
        <v>304</v>
      </c>
      <c r="L188" s="211"/>
      <c r="M188" s="212"/>
      <c r="N188" s="212"/>
      <c r="O188" s="212"/>
      <c r="P188" s="212"/>
      <c r="Q188" s="212"/>
      <c r="R188" s="212"/>
      <c r="S188" s="154">
        <v>1</v>
      </c>
      <c r="T188" s="196" t="str">
        <f t="shared" si="75"/>
        <v>*</v>
      </c>
      <c r="U188" s="156">
        <v>4</v>
      </c>
      <c r="V188" s="113">
        <f t="shared" ref="V188:V191" si="79">IF(S188=2,U188,0)</f>
        <v>0</v>
      </c>
      <c r="W188" s="114">
        <f t="shared" ref="W188:W191" si="80">IF(S188=1,0,U188)</f>
        <v>0</v>
      </c>
      <c r="X188" s="115">
        <f t="shared" ref="X188:X191" si="81">IFERROR(IF(S188=2,T188*U188,0),"*")</f>
        <v>0</v>
      </c>
      <c r="Y188" s="443"/>
    </row>
    <row r="189" spans="1:25" ht="21.95" hidden="1" customHeight="1" outlineLevel="2" x14ac:dyDescent="0.65">
      <c r="A189" s="207"/>
      <c r="B189" s="286" t="s">
        <v>470</v>
      </c>
      <c r="C189" s="261">
        <v>6</v>
      </c>
      <c r="D189" s="262"/>
      <c r="E189" s="212" t="s">
        <v>523</v>
      </c>
      <c r="F189" s="227" t="s">
        <v>594</v>
      </c>
      <c r="G189" s="208">
        <v>17</v>
      </c>
      <c r="H189" s="209">
        <v>11</v>
      </c>
      <c r="I189" s="210">
        <v>95</v>
      </c>
      <c r="J189" s="209"/>
      <c r="K189" s="209" t="s">
        <v>405</v>
      </c>
      <c r="L189" s="211"/>
      <c r="M189" s="212"/>
      <c r="N189" s="212"/>
      <c r="O189" s="212"/>
      <c r="P189" s="212"/>
      <c r="Q189" s="212"/>
      <c r="R189" s="212"/>
      <c r="S189" s="154">
        <v>1</v>
      </c>
      <c r="T189" s="196" t="str">
        <f t="shared" si="75"/>
        <v>*</v>
      </c>
      <c r="U189" s="156">
        <v>4</v>
      </c>
      <c r="V189" s="113">
        <f t="shared" si="79"/>
        <v>0</v>
      </c>
      <c r="W189" s="114">
        <f t="shared" si="80"/>
        <v>0</v>
      </c>
      <c r="X189" s="115">
        <f t="shared" si="81"/>
        <v>0</v>
      </c>
      <c r="Y189" s="436"/>
    </row>
    <row r="190" spans="1:25" ht="21.95" hidden="1" customHeight="1" outlineLevel="2" x14ac:dyDescent="0.25">
      <c r="A190" s="207"/>
      <c r="B190" s="286" t="s">
        <v>470</v>
      </c>
      <c r="C190" s="224">
        <v>2</v>
      </c>
      <c r="D190" s="221"/>
      <c r="E190" s="281" t="s">
        <v>523</v>
      </c>
      <c r="F190" s="227" t="s">
        <v>566</v>
      </c>
      <c r="G190" s="208">
        <v>12</v>
      </c>
      <c r="H190" s="209">
        <v>11</v>
      </c>
      <c r="I190" s="210">
        <v>95</v>
      </c>
      <c r="J190" s="209"/>
      <c r="K190" s="209" t="s">
        <v>305</v>
      </c>
      <c r="L190" s="211"/>
      <c r="M190" s="212"/>
      <c r="N190" s="212"/>
      <c r="O190" s="212"/>
      <c r="P190" s="212"/>
      <c r="Q190" s="212"/>
      <c r="R190" s="212"/>
      <c r="S190" s="154">
        <v>1</v>
      </c>
      <c r="T190" s="196" t="str">
        <f t="shared" si="75"/>
        <v>*</v>
      </c>
      <c r="U190" s="156">
        <v>5</v>
      </c>
      <c r="V190" s="113">
        <f t="shared" si="79"/>
        <v>0</v>
      </c>
      <c r="W190" s="114">
        <f t="shared" si="80"/>
        <v>0</v>
      </c>
      <c r="X190" s="115">
        <f t="shared" si="81"/>
        <v>0</v>
      </c>
      <c r="Y190" s="443" t="s">
        <v>646</v>
      </c>
    </row>
    <row r="191" spans="1:25" ht="21.95" hidden="1" customHeight="1" outlineLevel="2" x14ac:dyDescent="0.25">
      <c r="A191" s="207"/>
      <c r="B191" s="286" t="s">
        <v>470</v>
      </c>
      <c r="C191" s="224">
        <v>2</v>
      </c>
      <c r="D191" s="221"/>
      <c r="E191" s="281" t="s">
        <v>523</v>
      </c>
      <c r="F191" s="227" t="s">
        <v>568</v>
      </c>
      <c r="G191" s="208">
        <v>17</v>
      </c>
      <c r="H191" s="209">
        <v>11</v>
      </c>
      <c r="I191" s="210">
        <v>95</v>
      </c>
      <c r="J191" s="209"/>
      <c r="K191" s="209" t="s">
        <v>305</v>
      </c>
      <c r="L191" s="211"/>
      <c r="M191" s="212"/>
      <c r="N191" s="212"/>
      <c r="O191" s="212"/>
      <c r="P191" s="212"/>
      <c r="Q191" s="212"/>
      <c r="R191" s="212"/>
      <c r="S191" s="154">
        <v>1</v>
      </c>
      <c r="T191" s="196" t="str">
        <f t="shared" si="75"/>
        <v>*</v>
      </c>
      <c r="U191" s="156">
        <v>5</v>
      </c>
      <c r="V191" s="113">
        <f t="shared" si="79"/>
        <v>0</v>
      </c>
      <c r="W191" s="114">
        <f t="shared" si="80"/>
        <v>0</v>
      </c>
      <c r="X191" s="115">
        <f t="shared" si="81"/>
        <v>0</v>
      </c>
      <c r="Y191" s="444" t="s">
        <v>660</v>
      </c>
    </row>
    <row r="192" spans="1:25" ht="21.95" hidden="1" customHeight="1" outlineLevel="2" x14ac:dyDescent="0.25">
      <c r="A192" s="207"/>
      <c r="B192" s="423" t="s">
        <v>470</v>
      </c>
      <c r="C192" s="224">
        <v>2</v>
      </c>
      <c r="D192" s="221"/>
      <c r="E192" s="281" t="s">
        <v>523</v>
      </c>
      <c r="F192" s="227" t="s">
        <v>287</v>
      </c>
      <c r="G192" s="208">
        <v>2</v>
      </c>
      <c r="H192" s="209">
        <v>12</v>
      </c>
      <c r="I192" s="210">
        <v>95</v>
      </c>
      <c r="J192" s="209"/>
      <c r="K192" s="209" t="s">
        <v>540</v>
      </c>
      <c r="L192" s="211"/>
      <c r="M192" s="212"/>
      <c r="N192" s="212"/>
      <c r="O192" s="212"/>
      <c r="P192" s="212"/>
      <c r="Q192" s="212"/>
      <c r="R192" s="212"/>
      <c r="S192" s="154">
        <v>1</v>
      </c>
      <c r="T192" s="196" t="str">
        <f t="shared" si="75"/>
        <v>*</v>
      </c>
      <c r="U192" s="156">
        <v>3</v>
      </c>
      <c r="V192" s="113">
        <f t="shared" si="76"/>
        <v>0</v>
      </c>
      <c r="W192" s="114">
        <f t="shared" si="77"/>
        <v>0</v>
      </c>
      <c r="X192" s="115">
        <f t="shared" si="78"/>
        <v>0</v>
      </c>
      <c r="Y192" s="443"/>
    </row>
    <row r="193" spans="1:25" ht="21.95" hidden="1" customHeight="1" outlineLevel="2" x14ac:dyDescent="0.25">
      <c r="A193" s="207"/>
      <c r="B193" s="423" t="s">
        <v>470</v>
      </c>
      <c r="C193" s="224">
        <v>2</v>
      </c>
      <c r="D193" s="221"/>
      <c r="E193" s="281" t="s">
        <v>523</v>
      </c>
      <c r="F193" s="227" t="s">
        <v>288</v>
      </c>
      <c r="G193" s="208">
        <v>2</v>
      </c>
      <c r="H193" s="209">
        <v>12</v>
      </c>
      <c r="I193" s="210">
        <v>95</v>
      </c>
      <c r="J193" s="209"/>
      <c r="K193" s="209" t="s">
        <v>540</v>
      </c>
      <c r="L193" s="211"/>
      <c r="M193" s="212"/>
      <c r="N193" s="212"/>
      <c r="O193" s="212"/>
      <c r="P193" s="212"/>
      <c r="Q193" s="212"/>
      <c r="R193" s="212"/>
      <c r="S193" s="154">
        <v>1</v>
      </c>
      <c r="T193" s="196" t="str">
        <f t="shared" si="75"/>
        <v>*</v>
      </c>
      <c r="U193" s="156">
        <v>3</v>
      </c>
      <c r="V193" s="113">
        <f t="shared" si="76"/>
        <v>0</v>
      </c>
      <c r="W193" s="114">
        <f t="shared" si="77"/>
        <v>0</v>
      </c>
      <c r="X193" s="115">
        <f t="shared" si="78"/>
        <v>0</v>
      </c>
      <c r="Y193" s="443"/>
    </row>
    <row r="194" spans="1:25" ht="21.95" hidden="1" customHeight="1" outlineLevel="2" x14ac:dyDescent="0.25">
      <c r="A194" s="207"/>
      <c r="B194" s="423" t="s">
        <v>470</v>
      </c>
      <c r="C194" s="224">
        <v>2</v>
      </c>
      <c r="D194" s="221"/>
      <c r="E194" s="281" t="s">
        <v>523</v>
      </c>
      <c r="F194" s="227" t="s">
        <v>541</v>
      </c>
      <c r="G194" s="208">
        <v>2</v>
      </c>
      <c r="H194" s="209">
        <v>12</v>
      </c>
      <c r="I194" s="210">
        <v>95</v>
      </c>
      <c r="J194" s="209"/>
      <c r="K194" s="209" t="s">
        <v>540</v>
      </c>
      <c r="L194" s="211"/>
      <c r="M194" s="212"/>
      <c r="N194" s="212"/>
      <c r="O194" s="212"/>
      <c r="P194" s="212"/>
      <c r="Q194" s="212"/>
      <c r="R194" s="212"/>
      <c r="S194" s="154">
        <v>1</v>
      </c>
      <c r="T194" s="196" t="str">
        <f t="shared" si="75"/>
        <v>*</v>
      </c>
      <c r="U194" s="156">
        <v>5</v>
      </c>
      <c r="V194" s="113">
        <f t="shared" si="76"/>
        <v>0</v>
      </c>
      <c r="W194" s="114">
        <f t="shared" si="77"/>
        <v>0</v>
      </c>
      <c r="X194" s="115">
        <f t="shared" si="78"/>
        <v>0</v>
      </c>
      <c r="Y194" s="443"/>
    </row>
    <row r="195" spans="1:25" ht="21.95" hidden="1" customHeight="1" outlineLevel="2" x14ac:dyDescent="0.25">
      <c r="A195" s="207"/>
      <c r="B195" s="286" t="s">
        <v>470</v>
      </c>
      <c r="C195" s="224">
        <v>2</v>
      </c>
      <c r="D195" s="221"/>
      <c r="E195" s="281" t="s">
        <v>523</v>
      </c>
      <c r="F195" s="227" t="s">
        <v>566</v>
      </c>
      <c r="G195" s="208">
        <v>28</v>
      </c>
      <c r="H195" s="209">
        <v>1</v>
      </c>
      <c r="I195" s="210">
        <v>96</v>
      </c>
      <c r="J195" s="209"/>
      <c r="K195" s="209" t="s">
        <v>305</v>
      </c>
      <c r="L195" s="211"/>
      <c r="M195" s="212"/>
      <c r="N195" s="212"/>
      <c r="O195" s="212"/>
      <c r="P195" s="212"/>
      <c r="Q195" s="212"/>
      <c r="R195" s="212"/>
      <c r="S195" s="154">
        <v>1</v>
      </c>
      <c r="T195" s="196" t="str">
        <f t="shared" si="75"/>
        <v>*</v>
      </c>
      <c r="U195" s="156">
        <v>5</v>
      </c>
      <c r="V195" s="113">
        <f t="shared" si="76"/>
        <v>0</v>
      </c>
      <c r="W195" s="114">
        <f t="shared" si="77"/>
        <v>0</v>
      </c>
      <c r="X195" s="115">
        <f t="shared" si="78"/>
        <v>0</v>
      </c>
      <c r="Y195" s="443"/>
    </row>
    <row r="196" spans="1:25" ht="21.95" hidden="1" customHeight="1" outlineLevel="2" x14ac:dyDescent="0.25">
      <c r="A196" s="207"/>
      <c r="B196" s="286" t="s">
        <v>470</v>
      </c>
      <c r="C196" s="224">
        <v>2</v>
      </c>
      <c r="D196" s="221"/>
      <c r="E196" s="281" t="s">
        <v>523</v>
      </c>
      <c r="F196" s="227" t="s">
        <v>569</v>
      </c>
      <c r="G196" s="208">
        <v>28</v>
      </c>
      <c r="H196" s="209">
        <v>1</v>
      </c>
      <c r="I196" s="210">
        <v>96</v>
      </c>
      <c r="J196" s="209"/>
      <c r="K196" s="209" t="s">
        <v>304</v>
      </c>
      <c r="L196" s="211"/>
      <c r="M196" s="212"/>
      <c r="N196" s="212"/>
      <c r="O196" s="212"/>
      <c r="P196" s="212"/>
      <c r="Q196" s="212"/>
      <c r="R196" s="212"/>
      <c r="S196" s="154">
        <v>1</v>
      </c>
      <c r="T196" s="196" t="str">
        <f t="shared" si="75"/>
        <v>*</v>
      </c>
      <c r="U196" s="156">
        <v>5</v>
      </c>
      <c r="V196" s="113">
        <f t="shared" si="76"/>
        <v>0</v>
      </c>
      <c r="W196" s="114">
        <f t="shared" si="77"/>
        <v>0</v>
      </c>
      <c r="X196" s="115">
        <f t="shared" si="78"/>
        <v>0</v>
      </c>
      <c r="Y196" s="443"/>
    </row>
    <row r="197" spans="1:25" ht="21.95" hidden="1" customHeight="1" outlineLevel="2" x14ac:dyDescent="0.25">
      <c r="A197" s="207"/>
      <c r="B197" s="286" t="s">
        <v>470</v>
      </c>
      <c r="C197" s="224">
        <v>2</v>
      </c>
      <c r="D197" s="221"/>
      <c r="E197" s="281" t="s">
        <v>523</v>
      </c>
      <c r="F197" s="227" t="s">
        <v>513</v>
      </c>
      <c r="G197" s="208">
        <v>31</v>
      </c>
      <c r="H197" s="209">
        <v>1</v>
      </c>
      <c r="I197" s="210">
        <v>96</v>
      </c>
      <c r="J197" s="209"/>
      <c r="K197" s="209" t="s">
        <v>305</v>
      </c>
      <c r="L197" s="211"/>
      <c r="M197" s="212"/>
      <c r="N197" s="212"/>
      <c r="O197" s="212"/>
      <c r="P197" s="212"/>
      <c r="Q197" s="212"/>
      <c r="R197" s="212"/>
      <c r="S197" s="154">
        <v>1</v>
      </c>
      <c r="T197" s="196" t="str">
        <f t="shared" si="75"/>
        <v>*</v>
      </c>
      <c r="U197" s="156">
        <v>4</v>
      </c>
      <c r="V197" s="113">
        <f t="shared" si="76"/>
        <v>0</v>
      </c>
      <c r="W197" s="114">
        <f t="shared" si="77"/>
        <v>0</v>
      </c>
      <c r="X197" s="115">
        <f t="shared" si="78"/>
        <v>0</v>
      </c>
      <c r="Y197" s="443"/>
    </row>
    <row r="198" spans="1:25" ht="21.95" hidden="1" customHeight="1" outlineLevel="2" x14ac:dyDescent="0.25">
      <c r="A198" s="207"/>
      <c r="B198" s="286" t="s">
        <v>470</v>
      </c>
      <c r="C198" s="224">
        <v>2</v>
      </c>
      <c r="D198" s="221"/>
      <c r="E198" s="281" t="s">
        <v>523</v>
      </c>
      <c r="F198" s="227" t="s">
        <v>568</v>
      </c>
      <c r="G198" s="208">
        <v>3</v>
      </c>
      <c r="H198" s="209">
        <v>3</v>
      </c>
      <c r="I198" s="210">
        <v>96</v>
      </c>
      <c r="J198" s="209"/>
      <c r="K198" s="209" t="s">
        <v>305</v>
      </c>
      <c r="L198" s="211"/>
      <c r="M198" s="212"/>
      <c r="N198" s="212"/>
      <c r="O198" s="212"/>
      <c r="P198" s="212"/>
      <c r="Q198" s="212"/>
      <c r="R198" s="212"/>
      <c r="S198" s="154">
        <v>1</v>
      </c>
      <c r="T198" s="196" t="str">
        <f t="shared" si="75"/>
        <v>*</v>
      </c>
      <c r="U198" s="156">
        <v>5</v>
      </c>
      <c r="V198" s="113">
        <f t="shared" si="76"/>
        <v>0</v>
      </c>
      <c r="W198" s="114">
        <f t="shared" si="77"/>
        <v>0</v>
      </c>
      <c r="X198" s="115">
        <f t="shared" si="78"/>
        <v>0</v>
      </c>
      <c r="Y198" s="443"/>
    </row>
    <row r="199" spans="1:25" ht="21.95" hidden="1" customHeight="1" outlineLevel="2" x14ac:dyDescent="0.25">
      <c r="A199" s="207"/>
      <c r="B199" s="286" t="s">
        <v>470</v>
      </c>
      <c r="C199" s="224">
        <v>2</v>
      </c>
      <c r="D199" s="221"/>
      <c r="E199" s="281" t="s">
        <v>523</v>
      </c>
      <c r="F199" s="227" t="s">
        <v>567</v>
      </c>
      <c r="G199" s="208">
        <v>3</v>
      </c>
      <c r="H199" s="209">
        <v>3</v>
      </c>
      <c r="I199" s="210">
        <v>96</v>
      </c>
      <c r="J199" s="209"/>
      <c r="K199" s="209" t="s">
        <v>305</v>
      </c>
      <c r="L199" s="211"/>
      <c r="M199" s="212"/>
      <c r="N199" s="212"/>
      <c r="O199" s="212"/>
      <c r="P199" s="212"/>
      <c r="Q199" s="212"/>
      <c r="R199" s="212"/>
      <c r="S199" s="154">
        <v>1</v>
      </c>
      <c r="T199" s="196" t="str">
        <f t="shared" si="75"/>
        <v>*</v>
      </c>
      <c r="U199" s="156">
        <v>5</v>
      </c>
      <c r="V199" s="113">
        <f t="shared" si="76"/>
        <v>0</v>
      </c>
      <c r="W199" s="114">
        <f t="shared" si="77"/>
        <v>0</v>
      </c>
      <c r="X199" s="115">
        <f t="shared" si="78"/>
        <v>0</v>
      </c>
      <c r="Y199" s="443"/>
    </row>
    <row r="200" spans="1:25" ht="21.95" hidden="1" customHeight="1" outlineLevel="2" x14ac:dyDescent="0.25">
      <c r="A200" s="207"/>
      <c r="B200" s="286" t="s">
        <v>470</v>
      </c>
      <c r="C200" s="224">
        <v>2</v>
      </c>
      <c r="D200" s="221"/>
      <c r="E200" s="281" t="s">
        <v>523</v>
      </c>
      <c r="F200" s="227" t="s">
        <v>543</v>
      </c>
      <c r="G200" s="208">
        <v>5</v>
      </c>
      <c r="H200" s="209">
        <v>3</v>
      </c>
      <c r="I200" s="210">
        <v>96</v>
      </c>
      <c r="J200" s="209"/>
      <c r="K200" s="209" t="s">
        <v>305</v>
      </c>
      <c r="L200" s="211"/>
      <c r="M200" s="212"/>
      <c r="N200" s="212"/>
      <c r="O200" s="212"/>
      <c r="P200" s="212"/>
      <c r="Q200" s="212"/>
      <c r="R200" s="212"/>
      <c r="S200" s="154">
        <v>1</v>
      </c>
      <c r="T200" s="196" t="str">
        <f t="shared" si="75"/>
        <v>*</v>
      </c>
      <c r="U200" s="156">
        <v>3</v>
      </c>
      <c r="V200" s="113">
        <f t="shared" si="76"/>
        <v>0</v>
      </c>
      <c r="W200" s="114">
        <f t="shared" si="77"/>
        <v>0</v>
      </c>
      <c r="X200" s="115">
        <f t="shared" si="78"/>
        <v>0</v>
      </c>
      <c r="Y200" s="443"/>
    </row>
    <row r="201" spans="1:25" ht="21.95" hidden="1" customHeight="1" outlineLevel="2" x14ac:dyDescent="0.25">
      <c r="A201" s="207"/>
      <c r="B201" s="286" t="s">
        <v>470</v>
      </c>
      <c r="C201" s="224">
        <v>2</v>
      </c>
      <c r="D201" s="221"/>
      <c r="E201" s="281" t="s">
        <v>523</v>
      </c>
      <c r="F201" s="227" t="s">
        <v>581</v>
      </c>
      <c r="G201" s="208">
        <v>30</v>
      </c>
      <c r="H201" s="209">
        <v>3</v>
      </c>
      <c r="I201" s="210">
        <v>96</v>
      </c>
      <c r="J201" s="209"/>
      <c r="K201" s="209" t="s">
        <v>305</v>
      </c>
      <c r="L201" s="211"/>
      <c r="M201" s="212"/>
      <c r="N201" s="212"/>
      <c r="O201" s="212"/>
      <c r="P201" s="212"/>
      <c r="Q201" s="212"/>
      <c r="R201" s="212"/>
      <c r="S201" s="154">
        <v>1</v>
      </c>
      <c r="T201" s="196" t="str">
        <f t="shared" si="75"/>
        <v>*</v>
      </c>
      <c r="U201" s="156">
        <v>4</v>
      </c>
      <c r="V201" s="113">
        <f t="shared" si="76"/>
        <v>0</v>
      </c>
      <c r="W201" s="114">
        <f t="shared" si="77"/>
        <v>0</v>
      </c>
      <c r="X201" s="115">
        <f t="shared" si="78"/>
        <v>0</v>
      </c>
      <c r="Y201" s="443"/>
    </row>
    <row r="202" spans="1:25" ht="21.95" hidden="1" customHeight="1" outlineLevel="2" x14ac:dyDescent="0.25">
      <c r="A202" s="207"/>
      <c r="B202" s="286" t="s">
        <v>470</v>
      </c>
      <c r="C202" s="224">
        <v>2</v>
      </c>
      <c r="D202" s="221"/>
      <c r="E202" s="281" t="s">
        <v>523</v>
      </c>
      <c r="F202" s="227" t="s">
        <v>582</v>
      </c>
      <c r="G202" s="208">
        <v>30</v>
      </c>
      <c r="H202" s="209">
        <v>3</v>
      </c>
      <c r="I202" s="210">
        <v>96</v>
      </c>
      <c r="J202" s="209"/>
      <c r="K202" s="209" t="s">
        <v>305</v>
      </c>
      <c r="L202" s="211"/>
      <c r="M202" s="212"/>
      <c r="N202" s="212"/>
      <c r="O202" s="212"/>
      <c r="P202" s="212"/>
      <c r="Q202" s="212"/>
      <c r="R202" s="212"/>
      <c r="S202" s="154">
        <v>1</v>
      </c>
      <c r="T202" s="196" t="str">
        <f t="shared" si="75"/>
        <v>*</v>
      </c>
      <c r="U202" s="156">
        <v>3</v>
      </c>
      <c r="V202" s="113">
        <f t="shared" si="76"/>
        <v>0</v>
      </c>
      <c r="W202" s="114">
        <f t="shared" si="77"/>
        <v>0</v>
      </c>
      <c r="X202" s="115">
        <f t="shared" si="78"/>
        <v>0</v>
      </c>
      <c r="Y202" s="443"/>
    </row>
    <row r="203" spans="1:25" ht="21.95" hidden="1" customHeight="1" outlineLevel="2" x14ac:dyDescent="0.25">
      <c r="A203" s="207"/>
      <c r="B203" s="286" t="s">
        <v>470</v>
      </c>
      <c r="C203" s="224">
        <v>2</v>
      </c>
      <c r="D203" s="221"/>
      <c r="E203" s="281" t="s">
        <v>523</v>
      </c>
      <c r="F203" s="227" t="s">
        <v>514</v>
      </c>
      <c r="G203" s="208">
        <v>31</v>
      </c>
      <c r="H203" s="209">
        <v>3</v>
      </c>
      <c r="I203" s="210">
        <v>96</v>
      </c>
      <c r="J203" s="209"/>
      <c r="K203" s="209" t="s">
        <v>305</v>
      </c>
      <c r="L203" s="211"/>
      <c r="M203" s="212"/>
      <c r="N203" s="212"/>
      <c r="O203" s="212"/>
      <c r="P203" s="212"/>
      <c r="Q203" s="212"/>
      <c r="R203" s="212"/>
      <c r="S203" s="154">
        <v>1</v>
      </c>
      <c r="T203" s="196" t="str">
        <f t="shared" si="75"/>
        <v>*</v>
      </c>
      <c r="U203" s="156">
        <v>4</v>
      </c>
      <c r="V203" s="113">
        <f t="shared" si="72"/>
        <v>0</v>
      </c>
      <c r="W203" s="114">
        <f t="shared" si="73"/>
        <v>0</v>
      </c>
      <c r="X203" s="115">
        <f t="shared" si="74"/>
        <v>0</v>
      </c>
      <c r="Y203" s="443"/>
    </row>
    <row r="204" spans="1:25" ht="21.95" hidden="1" customHeight="1" outlineLevel="2" x14ac:dyDescent="0.25">
      <c r="A204" s="207"/>
      <c r="B204" s="286" t="s">
        <v>470</v>
      </c>
      <c r="C204" s="224">
        <v>2</v>
      </c>
      <c r="D204" s="221"/>
      <c r="E204" s="281" t="s">
        <v>523</v>
      </c>
      <c r="F204" s="227" t="s">
        <v>515</v>
      </c>
      <c r="G204" s="208">
        <v>31</v>
      </c>
      <c r="H204" s="209">
        <v>3</v>
      </c>
      <c r="I204" s="210">
        <v>96</v>
      </c>
      <c r="J204" s="209"/>
      <c r="K204" s="209" t="s">
        <v>305</v>
      </c>
      <c r="L204" s="211"/>
      <c r="M204" s="212"/>
      <c r="N204" s="212"/>
      <c r="O204" s="212"/>
      <c r="P204" s="212"/>
      <c r="Q204" s="212"/>
      <c r="R204" s="212"/>
      <c r="S204" s="154">
        <v>1</v>
      </c>
      <c r="T204" s="196" t="str">
        <f t="shared" si="75"/>
        <v>*</v>
      </c>
      <c r="U204" s="156">
        <v>4</v>
      </c>
      <c r="V204" s="113">
        <f t="shared" si="72"/>
        <v>0</v>
      </c>
      <c r="W204" s="114">
        <f t="shared" si="73"/>
        <v>0</v>
      </c>
      <c r="X204" s="115">
        <f t="shared" si="74"/>
        <v>0</v>
      </c>
      <c r="Y204" s="443"/>
    </row>
    <row r="205" spans="1:25" ht="21.95" hidden="1" customHeight="1" outlineLevel="2" x14ac:dyDescent="0.25">
      <c r="A205" s="207"/>
      <c r="B205" s="286" t="s">
        <v>470</v>
      </c>
      <c r="C205" s="224">
        <v>2</v>
      </c>
      <c r="D205" s="221"/>
      <c r="E205" s="281" t="s">
        <v>523</v>
      </c>
      <c r="F205" s="227" t="s">
        <v>517</v>
      </c>
      <c r="G205" s="208">
        <v>31</v>
      </c>
      <c r="H205" s="209">
        <v>3</v>
      </c>
      <c r="I205" s="210">
        <v>96</v>
      </c>
      <c r="J205" s="209"/>
      <c r="K205" s="209" t="s">
        <v>305</v>
      </c>
      <c r="L205" s="211"/>
      <c r="M205" s="212"/>
      <c r="N205" s="212"/>
      <c r="O205" s="212"/>
      <c r="P205" s="212"/>
      <c r="Q205" s="212"/>
      <c r="R205" s="212"/>
      <c r="S205" s="154">
        <v>1</v>
      </c>
      <c r="T205" s="196" t="str">
        <f t="shared" si="75"/>
        <v>*</v>
      </c>
      <c r="U205" s="156">
        <v>4</v>
      </c>
      <c r="V205" s="113">
        <f>IF(S205=2,U205,0)</f>
        <v>0</v>
      </c>
      <c r="W205" s="114">
        <f>IF(S205=1,0,U205)</f>
        <v>0</v>
      </c>
      <c r="X205" s="115">
        <f>IFERROR(IF(S205=2,T205*U205,0),"*")</f>
        <v>0</v>
      </c>
      <c r="Y205" s="443"/>
    </row>
    <row r="206" spans="1:25" ht="21.95" hidden="1" customHeight="1" outlineLevel="2" x14ac:dyDescent="0.25">
      <c r="A206" s="207"/>
      <c r="B206" s="286" t="s">
        <v>470</v>
      </c>
      <c r="C206" s="224">
        <v>2</v>
      </c>
      <c r="D206" s="221"/>
      <c r="E206" s="281" t="s">
        <v>523</v>
      </c>
      <c r="F206" s="227" t="s">
        <v>516</v>
      </c>
      <c r="G206" s="208">
        <v>31</v>
      </c>
      <c r="H206" s="209">
        <v>6</v>
      </c>
      <c r="I206" s="210">
        <v>96</v>
      </c>
      <c r="J206" s="209"/>
      <c r="K206" s="209" t="s">
        <v>305</v>
      </c>
      <c r="L206" s="211"/>
      <c r="M206" s="212"/>
      <c r="N206" s="212"/>
      <c r="O206" s="212"/>
      <c r="P206" s="212"/>
      <c r="Q206" s="212"/>
      <c r="R206" s="212"/>
      <c r="S206" s="154">
        <v>1</v>
      </c>
      <c r="T206" s="196" t="str">
        <f t="shared" si="75"/>
        <v>*</v>
      </c>
      <c r="U206" s="156">
        <v>4</v>
      </c>
      <c r="V206" s="113">
        <f t="shared" si="72"/>
        <v>0</v>
      </c>
      <c r="W206" s="114">
        <f t="shared" si="73"/>
        <v>0</v>
      </c>
      <c r="X206" s="115">
        <f t="shared" si="74"/>
        <v>0</v>
      </c>
      <c r="Y206" s="443"/>
    </row>
    <row r="207" spans="1:25" ht="21.95" hidden="1" customHeight="1" outlineLevel="2" x14ac:dyDescent="0.25">
      <c r="A207" s="207"/>
      <c r="B207" s="286" t="s">
        <v>470</v>
      </c>
      <c r="C207" s="224">
        <v>2</v>
      </c>
      <c r="D207" s="221"/>
      <c r="E207" s="281" t="s">
        <v>523</v>
      </c>
      <c r="F207" s="227" t="s">
        <v>518</v>
      </c>
      <c r="G207" s="208">
        <v>31</v>
      </c>
      <c r="H207" s="209">
        <v>6</v>
      </c>
      <c r="I207" s="210">
        <v>96</v>
      </c>
      <c r="J207" s="209"/>
      <c r="K207" s="209" t="s">
        <v>305</v>
      </c>
      <c r="L207" s="211"/>
      <c r="M207" s="212"/>
      <c r="N207" s="212"/>
      <c r="O207" s="212"/>
      <c r="P207" s="212"/>
      <c r="Q207" s="212"/>
      <c r="R207" s="212"/>
      <c r="S207" s="154">
        <v>1</v>
      </c>
      <c r="T207" s="196" t="str">
        <f t="shared" si="71"/>
        <v>*</v>
      </c>
      <c r="U207" s="156">
        <v>4</v>
      </c>
      <c r="V207" s="113">
        <f t="shared" si="72"/>
        <v>0</v>
      </c>
      <c r="W207" s="114">
        <f t="shared" si="73"/>
        <v>0</v>
      </c>
      <c r="X207" s="115">
        <f t="shared" si="74"/>
        <v>0</v>
      </c>
      <c r="Y207" s="443"/>
    </row>
    <row r="208" spans="1:25" s="340" customFormat="1" ht="21.95" hidden="1" customHeight="1" outlineLevel="1" x14ac:dyDescent="0.25">
      <c r="A208" s="326"/>
      <c r="B208" s="341" t="s">
        <v>470</v>
      </c>
      <c r="C208" s="328">
        <v>3</v>
      </c>
      <c r="D208" s="329" t="s">
        <v>322</v>
      </c>
      <c r="E208" s="330"/>
      <c r="F208" s="331"/>
      <c r="G208" s="332"/>
      <c r="H208" s="333"/>
      <c r="I208" s="334"/>
      <c r="J208" s="333"/>
      <c r="K208" s="333"/>
      <c r="L208" s="335"/>
      <c r="M208" s="330"/>
      <c r="N208" s="330"/>
      <c r="O208" s="330"/>
      <c r="P208" s="330"/>
      <c r="Q208" s="330"/>
      <c r="R208" s="330"/>
      <c r="S208" s="336"/>
      <c r="T208" s="342"/>
      <c r="U208" s="338"/>
      <c r="V208" s="336"/>
      <c r="W208" s="339"/>
      <c r="X208" s="338"/>
      <c r="Y208" s="442"/>
    </row>
    <row r="209" spans="1:25" ht="21.95" customHeight="1" outlineLevel="2" x14ac:dyDescent="0.25">
      <c r="A209" s="207"/>
      <c r="B209" s="286" t="s">
        <v>470</v>
      </c>
      <c r="C209" s="224">
        <v>3</v>
      </c>
      <c r="D209" s="221"/>
      <c r="E209" s="281" t="s">
        <v>522</v>
      </c>
      <c r="F209" s="228" t="s">
        <v>377</v>
      </c>
      <c r="G209" s="208">
        <v>20</v>
      </c>
      <c r="H209" s="209">
        <v>6</v>
      </c>
      <c r="I209" s="210">
        <v>95</v>
      </c>
      <c r="J209" s="209"/>
      <c r="K209" s="209" t="s">
        <v>307</v>
      </c>
      <c r="L209" s="211">
        <v>3</v>
      </c>
      <c r="M209" s="212">
        <v>3</v>
      </c>
      <c r="N209" s="212">
        <v>3</v>
      </c>
      <c r="O209" s="212">
        <v>3</v>
      </c>
      <c r="P209" s="212">
        <v>3</v>
      </c>
      <c r="Q209" s="212"/>
      <c r="R209" s="212">
        <v>2</v>
      </c>
      <c r="S209" s="113">
        <v>2</v>
      </c>
      <c r="T209" s="196">
        <f t="shared" ref="T209:T218" si="82">IFERROR(AVERAGE(L209:R209),"*")</f>
        <v>2.8333333333333335</v>
      </c>
      <c r="U209" s="115">
        <v>4</v>
      </c>
      <c r="V209" s="113">
        <f t="shared" ref="V209:V218" si="83">IF(S209=2,U209,0)</f>
        <v>4</v>
      </c>
      <c r="W209" s="114">
        <f t="shared" ref="W209:W218" si="84">IF(S209=1,0,U209)</f>
        <v>4</v>
      </c>
      <c r="X209" s="115">
        <f t="shared" ref="X209:X218" si="85">IFERROR(IF(S209=2,T209*U209,0),"*")</f>
        <v>11.333333333333334</v>
      </c>
      <c r="Y209" s="443" t="s">
        <v>661</v>
      </c>
    </row>
    <row r="210" spans="1:25" ht="21.95" customHeight="1" outlineLevel="2" x14ac:dyDescent="0.25">
      <c r="A210" s="207"/>
      <c r="B210" s="286" t="s">
        <v>470</v>
      </c>
      <c r="C210" s="224">
        <v>3</v>
      </c>
      <c r="D210" s="221"/>
      <c r="E210" s="281" t="s">
        <v>522</v>
      </c>
      <c r="F210" s="228" t="s">
        <v>662</v>
      </c>
      <c r="G210" s="208">
        <v>4</v>
      </c>
      <c r="H210" s="209">
        <v>8</v>
      </c>
      <c r="I210" s="210">
        <v>95</v>
      </c>
      <c r="J210" s="209"/>
      <c r="K210" s="209" t="s">
        <v>307</v>
      </c>
      <c r="L210" s="211"/>
      <c r="M210" s="212">
        <v>5</v>
      </c>
      <c r="N210" s="212"/>
      <c r="O210" s="212"/>
      <c r="P210" s="212"/>
      <c r="Q210" s="212"/>
      <c r="R210" s="212"/>
      <c r="S210" s="113">
        <v>0</v>
      </c>
      <c r="T210" s="196">
        <f t="shared" si="82"/>
        <v>5</v>
      </c>
      <c r="U210" s="115">
        <v>4</v>
      </c>
      <c r="V210" s="113">
        <f t="shared" si="83"/>
        <v>0</v>
      </c>
      <c r="W210" s="114">
        <f t="shared" si="84"/>
        <v>4</v>
      </c>
      <c r="X210" s="115">
        <f t="shared" si="85"/>
        <v>0</v>
      </c>
      <c r="Y210" s="443"/>
    </row>
    <row r="211" spans="1:25" ht="21.95" customHeight="1" outlineLevel="2" x14ac:dyDescent="0.25">
      <c r="A211" s="207"/>
      <c r="B211" s="286" t="s">
        <v>470</v>
      </c>
      <c r="C211" s="224">
        <v>3</v>
      </c>
      <c r="D211" s="221"/>
      <c r="E211" s="281" t="s">
        <v>522</v>
      </c>
      <c r="F211" s="228" t="s">
        <v>400</v>
      </c>
      <c r="G211" s="208">
        <v>6</v>
      </c>
      <c r="H211" s="209">
        <v>11</v>
      </c>
      <c r="I211" s="210">
        <v>95</v>
      </c>
      <c r="J211" s="209"/>
      <c r="K211" s="209" t="s">
        <v>306</v>
      </c>
      <c r="L211" s="211"/>
      <c r="M211" s="212"/>
      <c r="N211" s="212"/>
      <c r="O211" s="212"/>
      <c r="P211" s="212"/>
      <c r="Q211" s="212"/>
      <c r="R211" s="212"/>
      <c r="S211" s="113">
        <v>1</v>
      </c>
      <c r="T211" s="196" t="str">
        <f t="shared" si="82"/>
        <v>*</v>
      </c>
      <c r="U211" s="115">
        <v>1</v>
      </c>
      <c r="V211" s="113">
        <f t="shared" si="83"/>
        <v>0</v>
      </c>
      <c r="W211" s="114">
        <f t="shared" si="84"/>
        <v>0</v>
      </c>
      <c r="X211" s="115">
        <f t="shared" si="85"/>
        <v>0</v>
      </c>
      <c r="Y211" s="445" t="s">
        <v>673</v>
      </c>
    </row>
    <row r="212" spans="1:25" ht="21.95" hidden="1" customHeight="1" outlineLevel="2" x14ac:dyDescent="0.25">
      <c r="A212" s="207"/>
      <c r="B212" s="286" t="s">
        <v>470</v>
      </c>
      <c r="C212" s="224">
        <v>3</v>
      </c>
      <c r="D212" s="221"/>
      <c r="E212" s="281" t="s">
        <v>521</v>
      </c>
      <c r="F212" s="228" t="s">
        <v>663</v>
      </c>
      <c r="G212" s="208">
        <v>15</v>
      </c>
      <c r="H212" s="209">
        <v>12</v>
      </c>
      <c r="I212" s="210">
        <v>95</v>
      </c>
      <c r="J212" s="209"/>
      <c r="K212" s="209" t="s">
        <v>306</v>
      </c>
      <c r="L212" s="211"/>
      <c r="M212" s="212"/>
      <c r="N212" s="212"/>
      <c r="O212" s="212"/>
      <c r="P212" s="212"/>
      <c r="Q212" s="212"/>
      <c r="R212" s="212"/>
      <c r="S212" s="113">
        <v>1</v>
      </c>
      <c r="T212" s="196" t="str">
        <f t="shared" si="82"/>
        <v>*</v>
      </c>
      <c r="U212" s="115">
        <v>3</v>
      </c>
      <c r="V212" s="113">
        <f t="shared" si="83"/>
        <v>0</v>
      </c>
      <c r="W212" s="114">
        <f t="shared" si="84"/>
        <v>0</v>
      </c>
      <c r="X212" s="115">
        <f t="shared" si="85"/>
        <v>0</v>
      </c>
      <c r="Y212" s="443"/>
    </row>
    <row r="213" spans="1:25" ht="21.95" hidden="1" customHeight="1" outlineLevel="2" x14ac:dyDescent="0.25">
      <c r="A213" s="207"/>
      <c r="B213" s="286" t="s">
        <v>470</v>
      </c>
      <c r="C213" s="224">
        <v>3</v>
      </c>
      <c r="D213" s="221"/>
      <c r="E213" s="281" t="s">
        <v>521</v>
      </c>
      <c r="F213" s="228" t="s">
        <v>430</v>
      </c>
      <c r="G213" s="208">
        <v>21</v>
      </c>
      <c r="H213" s="209">
        <v>12</v>
      </c>
      <c r="I213" s="210">
        <v>95</v>
      </c>
      <c r="J213" s="209"/>
      <c r="K213" s="209" t="s">
        <v>306</v>
      </c>
      <c r="L213" s="211"/>
      <c r="M213" s="212"/>
      <c r="N213" s="212"/>
      <c r="O213" s="212"/>
      <c r="P213" s="212"/>
      <c r="Q213" s="212"/>
      <c r="R213" s="212"/>
      <c r="S213" s="113">
        <v>1</v>
      </c>
      <c r="T213" s="196" t="str">
        <f t="shared" si="82"/>
        <v>*</v>
      </c>
      <c r="U213" s="115">
        <v>2</v>
      </c>
      <c r="V213" s="113">
        <f t="shared" si="83"/>
        <v>0</v>
      </c>
      <c r="W213" s="114">
        <f t="shared" si="84"/>
        <v>0</v>
      </c>
      <c r="X213" s="115">
        <f t="shared" si="85"/>
        <v>0</v>
      </c>
      <c r="Y213" s="443"/>
    </row>
    <row r="214" spans="1:25" ht="21.95" customHeight="1" outlineLevel="2" x14ac:dyDescent="0.25">
      <c r="A214" s="207"/>
      <c r="B214" s="286" t="s">
        <v>470</v>
      </c>
      <c r="C214" s="224">
        <v>3</v>
      </c>
      <c r="D214" s="221"/>
      <c r="E214" s="281" t="s">
        <v>522</v>
      </c>
      <c r="F214" s="228" t="s">
        <v>431</v>
      </c>
      <c r="G214" s="208">
        <v>21</v>
      </c>
      <c r="H214" s="209">
        <v>12</v>
      </c>
      <c r="I214" s="210">
        <v>95</v>
      </c>
      <c r="J214" s="209"/>
      <c r="K214" s="209" t="s">
        <v>306</v>
      </c>
      <c r="L214" s="211"/>
      <c r="M214" s="212"/>
      <c r="N214" s="212"/>
      <c r="O214" s="212"/>
      <c r="P214" s="212"/>
      <c r="Q214" s="212"/>
      <c r="R214" s="212"/>
      <c r="S214" s="113">
        <v>1</v>
      </c>
      <c r="T214" s="196" t="str">
        <f t="shared" si="82"/>
        <v>*</v>
      </c>
      <c r="U214" s="115">
        <v>2</v>
      </c>
      <c r="V214" s="113">
        <f t="shared" si="83"/>
        <v>0</v>
      </c>
      <c r="W214" s="114">
        <f t="shared" si="84"/>
        <v>0</v>
      </c>
      <c r="X214" s="115">
        <f t="shared" si="85"/>
        <v>0</v>
      </c>
      <c r="Y214" s="443"/>
    </row>
    <row r="215" spans="1:25" ht="21.95" hidden="1" customHeight="1" outlineLevel="2" x14ac:dyDescent="0.25">
      <c r="A215" s="207"/>
      <c r="B215" s="286" t="s">
        <v>470</v>
      </c>
      <c r="C215" s="224">
        <v>3</v>
      </c>
      <c r="D215" s="221"/>
      <c r="E215" s="281" t="s">
        <v>521</v>
      </c>
      <c r="F215" s="228" t="s">
        <v>439</v>
      </c>
      <c r="G215" s="208">
        <v>14</v>
      </c>
      <c r="H215" s="209">
        <v>2</v>
      </c>
      <c r="I215" s="210">
        <v>96</v>
      </c>
      <c r="J215" s="209"/>
      <c r="K215" s="209" t="s">
        <v>306</v>
      </c>
      <c r="L215" s="211"/>
      <c r="M215" s="212"/>
      <c r="N215" s="212"/>
      <c r="O215" s="212"/>
      <c r="P215" s="212"/>
      <c r="Q215" s="212"/>
      <c r="R215" s="212"/>
      <c r="S215" s="113">
        <v>1</v>
      </c>
      <c r="T215" s="196" t="str">
        <f t="shared" si="82"/>
        <v>*</v>
      </c>
      <c r="U215" s="115">
        <v>4</v>
      </c>
      <c r="V215" s="113">
        <f t="shared" si="83"/>
        <v>0</v>
      </c>
      <c r="W215" s="114">
        <f t="shared" si="84"/>
        <v>0</v>
      </c>
      <c r="X215" s="115">
        <f t="shared" si="85"/>
        <v>0</v>
      </c>
      <c r="Y215" s="443"/>
    </row>
    <row r="216" spans="1:25" ht="21.95" hidden="1" customHeight="1" outlineLevel="2" x14ac:dyDescent="0.25">
      <c r="A216" s="207"/>
      <c r="B216" s="286" t="s">
        <v>470</v>
      </c>
      <c r="C216" s="224">
        <v>3</v>
      </c>
      <c r="D216" s="221"/>
      <c r="E216" s="281" t="s">
        <v>521</v>
      </c>
      <c r="F216" s="228" t="s">
        <v>442</v>
      </c>
      <c r="G216" s="208">
        <v>2</v>
      </c>
      <c r="H216" s="209">
        <v>3</v>
      </c>
      <c r="I216" s="210">
        <v>96</v>
      </c>
      <c r="J216" s="209"/>
      <c r="K216" s="209" t="s">
        <v>306</v>
      </c>
      <c r="L216" s="211"/>
      <c r="M216" s="212"/>
      <c r="N216" s="212"/>
      <c r="O216" s="212"/>
      <c r="P216" s="212"/>
      <c r="Q216" s="212"/>
      <c r="R216" s="212"/>
      <c r="S216" s="113">
        <v>1</v>
      </c>
      <c r="T216" s="196" t="str">
        <f t="shared" si="82"/>
        <v>*</v>
      </c>
      <c r="U216" s="115">
        <v>3</v>
      </c>
      <c r="V216" s="113">
        <f t="shared" si="83"/>
        <v>0</v>
      </c>
      <c r="W216" s="114">
        <f t="shared" si="84"/>
        <v>0</v>
      </c>
      <c r="X216" s="115">
        <f t="shared" si="85"/>
        <v>0</v>
      </c>
      <c r="Y216" s="443"/>
    </row>
    <row r="217" spans="1:25" ht="21.95" hidden="1" customHeight="1" outlineLevel="2" x14ac:dyDescent="0.25">
      <c r="A217" s="207"/>
      <c r="B217" s="286" t="s">
        <v>470</v>
      </c>
      <c r="C217" s="224">
        <v>3</v>
      </c>
      <c r="D217" s="221"/>
      <c r="E217" s="281" t="s">
        <v>521</v>
      </c>
      <c r="F217" s="228" t="s">
        <v>440</v>
      </c>
      <c r="G217" s="208">
        <v>4</v>
      </c>
      <c r="H217" s="209">
        <v>3</v>
      </c>
      <c r="I217" s="210">
        <v>96</v>
      </c>
      <c r="J217" s="209"/>
      <c r="K217" s="209" t="s">
        <v>306</v>
      </c>
      <c r="L217" s="211"/>
      <c r="M217" s="212"/>
      <c r="N217" s="212"/>
      <c r="O217" s="212"/>
      <c r="P217" s="212"/>
      <c r="Q217" s="212"/>
      <c r="R217" s="212"/>
      <c r="S217" s="113">
        <v>1</v>
      </c>
      <c r="T217" s="196" t="str">
        <f t="shared" si="82"/>
        <v>*</v>
      </c>
      <c r="U217" s="115">
        <v>2</v>
      </c>
      <c r="V217" s="113">
        <f t="shared" si="83"/>
        <v>0</v>
      </c>
      <c r="W217" s="114">
        <f t="shared" si="84"/>
        <v>0</v>
      </c>
      <c r="X217" s="115">
        <f t="shared" si="85"/>
        <v>0</v>
      </c>
      <c r="Y217" s="443"/>
    </row>
    <row r="218" spans="1:25" ht="21.95" customHeight="1" outlineLevel="2" x14ac:dyDescent="0.25">
      <c r="A218" s="207"/>
      <c r="B218" s="286" t="s">
        <v>470</v>
      </c>
      <c r="C218" s="224">
        <v>3</v>
      </c>
      <c r="D218" s="221"/>
      <c r="E218" s="281" t="s">
        <v>522</v>
      </c>
      <c r="F218" s="228" t="s">
        <v>443</v>
      </c>
      <c r="G218" s="208">
        <v>10</v>
      </c>
      <c r="H218" s="209">
        <v>3</v>
      </c>
      <c r="I218" s="210">
        <v>96</v>
      </c>
      <c r="J218" s="209"/>
      <c r="K218" s="209" t="s">
        <v>306</v>
      </c>
      <c r="L218" s="211"/>
      <c r="M218" s="212"/>
      <c r="N218" s="212"/>
      <c r="O218" s="212"/>
      <c r="P218" s="212"/>
      <c r="Q218" s="212"/>
      <c r="R218" s="212"/>
      <c r="S218" s="113">
        <v>1</v>
      </c>
      <c r="T218" s="196" t="str">
        <f t="shared" si="82"/>
        <v>*</v>
      </c>
      <c r="U218" s="115">
        <v>1</v>
      </c>
      <c r="V218" s="113">
        <f t="shared" si="83"/>
        <v>0</v>
      </c>
      <c r="W218" s="114">
        <f t="shared" si="84"/>
        <v>0</v>
      </c>
      <c r="X218" s="115">
        <f t="shared" si="85"/>
        <v>0</v>
      </c>
      <c r="Y218" s="443"/>
    </row>
    <row r="219" spans="1:25" s="340" customFormat="1" ht="21.95" hidden="1" customHeight="1" outlineLevel="1" x14ac:dyDescent="0.25">
      <c r="A219" s="326"/>
      <c r="B219" s="341" t="s">
        <v>470</v>
      </c>
      <c r="C219" s="328">
        <v>4</v>
      </c>
      <c r="D219" s="329" t="s">
        <v>323</v>
      </c>
      <c r="E219" s="330"/>
      <c r="F219" s="331"/>
      <c r="G219" s="332"/>
      <c r="H219" s="333"/>
      <c r="I219" s="334"/>
      <c r="J219" s="333"/>
      <c r="K219" s="333"/>
      <c r="L219" s="335"/>
      <c r="M219" s="330"/>
      <c r="N219" s="330"/>
      <c r="O219" s="330"/>
      <c r="P219" s="330"/>
      <c r="Q219" s="330"/>
      <c r="R219" s="330"/>
      <c r="S219" s="336"/>
      <c r="T219" s="343"/>
      <c r="U219" s="338"/>
      <c r="V219" s="336"/>
      <c r="W219" s="339"/>
      <c r="X219" s="338"/>
      <c r="Y219" s="442"/>
    </row>
    <row r="220" spans="1:25" ht="21.95" hidden="1" customHeight="1" outlineLevel="2" x14ac:dyDescent="0.25">
      <c r="A220" s="207"/>
      <c r="B220" s="286" t="s">
        <v>470</v>
      </c>
      <c r="C220" s="224">
        <v>4</v>
      </c>
      <c r="D220" s="221"/>
      <c r="E220" s="281" t="s">
        <v>523</v>
      </c>
      <c r="F220" s="228" t="s">
        <v>379</v>
      </c>
      <c r="G220" s="208">
        <v>5</v>
      </c>
      <c r="H220" s="209">
        <v>2</v>
      </c>
      <c r="I220" s="210">
        <v>96</v>
      </c>
      <c r="J220" s="209"/>
      <c r="K220" s="209" t="s">
        <v>307</v>
      </c>
      <c r="L220" s="211"/>
      <c r="M220" s="212"/>
      <c r="N220" s="212"/>
      <c r="O220" s="212"/>
      <c r="P220" s="212"/>
      <c r="Q220" s="212"/>
      <c r="R220" s="212"/>
      <c r="S220" s="113">
        <v>1</v>
      </c>
      <c r="T220" s="196" t="str">
        <f>IFERROR(AVERAGE(L220:R220),"*")</f>
        <v>*</v>
      </c>
      <c r="U220" s="115">
        <v>2</v>
      </c>
      <c r="V220" s="113">
        <f>IF(S220=2,U220,0)</f>
        <v>0</v>
      </c>
      <c r="W220" s="114">
        <f>IF(S220=1,0,U220)</f>
        <v>0</v>
      </c>
      <c r="X220" s="115">
        <f>IFERROR(IF(S220=2,T220*U220,0),"*")</f>
        <v>0</v>
      </c>
      <c r="Y220" s="443"/>
    </row>
    <row r="221" spans="1:25" s="340" customFormat="1" ht="21.95" hidden="1" customHeight="1" outlineLevel="1" x14ac:dyDescent="0.25">
      <c r="A221" s="326"/>
      <c r="B221" s="344" t="s">
        <v>470</v>
      </c>
      <c r="C221" s="328">
        <v>5</v>
      </c>
      <c r="D221" s="329" t="s">
        <v>324</v>
      </c>
      <c r="E221" s="330"/>
      <c r="F221" s="331"/>
      <c r="G221" s="332"/>
      <c r="H221" s="333"/>
      <c r="I221" s="334"/>
      <c r="J221" s="333"/>
      <c r="K221" s="333"/>
      <c r="L221" s="335"/>
      <c r="M221" s="330"/>
      <c r="N221" s="330"/>
      <c r="O221" s="330"/>
      <c r="P221" s="330"/>
      <c r="Q221" s="330"/>
      <c r="R221" s="330"/>
      <c r="S221" s="336"/>
      <c r="T221" s="342"/>
      <c r="U221" s="338"/>
      <c r="V221" s="336"/>
      <c r="W221" s="339"/>
      <c r="X221" s="338"/>
      <c r="Y221" s="442"/>
    </row>
    <row r="222" spans="1:25" ht="21.95" hidden="1" customHeight="1" outlineLevel="2" thickBot="1" x14ac:dyDescent="0.25">
      <c r="A222" s="207"/>
      <c r="B222" s="286" t="s">
        <v>470</v>
      </c>
      <c r="C222" s="224">
        <v>5</v>
      </c>
      <c r="D222" s="221"/>
      <c r="E222" s="281"/>
      <c r="F222" s="228"/>
      <c r="G222" s="208"/>
      <c r="H222" s="209"/>
      <c r="I222" s="210"/>
      <c r="J222" s="209"/>
      <c r="K222" s="209"/>
      <c r="L222" s="211"/>
      <c r="M222" s="212"/>
      <c r="N222" s="212"/>
      <c r="O222" s="212"/>
      <c r="P222" s="212"/>
      <c r="Q222" s="212"/>
      <c r="R222" s="212"/>
      <c r="S222" s="154">
        <v>1</v>
      </c>
      <c r="T222" s="196" t="str">
        <f>IFERROR(AVERAGE(L222:R222),"*")</f>
        <v>*</v>
      </c>
      <c r="U222" s="115"/>
      <c r="V222" s="113">
        <f>IF(S222=2,U222,0)</f>
        <v>0</v>
      </c>
      <c r="W222" s="114">
        <f>IF(S222=1,0,U222)</f>
        <v>0</v>
      </c>
      <c r="X222" s="115">
        <f>IFERROR(IF(S222=2,T222*U222,0),"*")</f>
        <v>0</v>
      </c>
      <c r="Y222" s="443"/>
    </row>
    <row r="223" spans="1:25" s="418" customFormat="1" ht="24.95" hidden="1" customHeight="1" x14ac:dyDescent="0.25">
      <c r="A223" s="406"/>
      <c r="B223" s="260" t="s">
        <v>614</v>
      </c>
      <c r="C223" s="407"/>
      <c r="D223" s="408"/>
      <c r="E223" s="409"/>
      <c r="F223" s="410"/>
      <c r="G223" s="411"/>
      <c r="H223" s="412"/>
      <c r="I223" s="413"/>
      <c r="J223" s="412"/>
      <c r="K223" s="412"/>
      <c r="L223" s="414"/>
      <c r="M223" s="409"/>
      <c r="N223" s="409"/>
      <c r="O223" s="409"/>
      <c r="P223" s="409"/>
      <c r="Q223" s="409"/>
      <c r="R223" s="409"/>
      <c r="S223" s="415"/>
      <c r="T223" s="415"/>
      <c r="U223" s="416"/>
      <c r="V223" s="415"/>
      <c r="W223" s="417"/>
      <c r="X223" s="416"/>
      <c r="Y223" s="446"/>
    </row>
    <row r="224" spans="1:25" s="359" customFormat="1" ht="21.95" hidden="1" customHeight="1" outlineLevel="1" x14ac:dyDescent="0.25">
      <c r="A224" s="345"/>
      <c r="B224" s="346" t="s">
        <v>471</v>
      </c>
      <c r="C224" s="347">
        <v>1</v>
      </c>
      <c r="D224" s="348" t="s">
        <v>445</v>
      </c>
      <c r="E224" s="349"/>
      <c r="F224" s="350"/>
      <c r="G224" s="351"/>
      <c r="H224" s="352"/>
      <c r="I224" s="353"/>
      <c r="J224" s="352"/>
      <c r="K224" s="352"/>
      <c r="L224" s="354"/>
      <c r="M224" s="349"/>
      <c r="N224" s="349"/>
      <c r="O224" s="349"/>
      <c r="P224" s="349"/>
      <c r="Q224" s="349"/>
      <c r="R224" s="349"/>
      <c r="S224" s="355"/>
      <c r="T224" s="356"/>
      <c r="U224" s="357"/>
      <c r="V224" s="355"/>
      <c r="W224" s="358"/>
      <c r="X224" s="357"/>
      <c r="Y224" s="447"/>
    </row>
    <row r="225" spans="1:25" ht="21.95" hidden="1" customHeight="1" outlineLevel="2" x14ac:dyDescent="0.25">
      <c r="A225" s="207"/>
      <c r="B225" s="423" t="s">
        <v>471</v>
      </c>
      <c r="C225" s="224">
        <v>1</v>
      </c>
      <c r="D225" s="221"/>
      <c r="E225" s="212" t="s">
        <v>523</v>
      </c>
      <c r="F225" s="228" t="s">
        <v>488</v>
      </c>
      <c r="G225" s="208">
        <v>15</v>
      </c>
      <c r="H225" s="209">
        <v>6</v>
      </c>
      <c r="I225" s="210">
        <v>95</v>
      </c>
      <c r="J225" s="209"/>
      <c r="K225" s="209" t="s">
        <v>302</v>
      </c>
      <c r="L225" s="211"/>
      <c r="M225" s="212"/>
      <c r="N225" s="212"/>
      <c r="O225" s="212"/>
      <c r="P225" s="212"/>
      <c r="Q225" s="212"/>
      <c r="R225" s="212"/>
      <c r="S225" s="154">
        <v>2</v>
      </c>
      <c r="T225" s="196" t="str">
        <f>IFERROR(AVERAGE(L225:R225),"*")</f>
        <v>*</v>
      </c>
      <c r="U225" s="156">
        <v>4</v>
      </c>
      <c r="V225" s="154">
        <f>IF(S225=2,U225,0)</f>
        <v>4</v>
      </c>
      <c r="W225" s="155">
        <f>IF(S225=1,0,U225)</f>
        <v>4</v>
      </c>
      <c r="X225" s="156" t="str">
        <f>IFERROR(IF(S225=2,T225*U225,0),"*")</f>
        <v>*</v>
      </c>
      <c r="Y225" s="434" t="s">
        <v>591</v>
      </c>
    </row>
    <row r="226" spans="1:25" ht="21.95" hidden="1" customHeight="1" outlineLevel="2" x14ac:dyDescent="0.25">
      <c r="A226" s="207"/>
      <c r="B226" s="286" t="s">
        <v>471</v>
      </c>
      <c r="C226" s="224">
        <v>1</v>
      </c>
      <c r="D226" s="221"/>
      <c r="E226" s="212" t="s">
        <v>523</v>
      </c>
      <c r="F226" s="228" t="s">
        <v>546</v>
      </c>
      <c r="G226" s="208">
        <v>31</v>
      </c>
      <c r="H226" s="209">
        <v>6</v>
      </c>
      <c r="I226" s="210">
        <v>95</v>
      </c>
      <c r="J226" s="209"/>
      <c r="K226" s="209" t="s">
        <v>304</v>
      </c>
      <c r="L226" s="211"/>
      <c r="M226" s="212">
        <v>4</v>
      </c>
      <c r="N226" s="212"/>
      <c r="O226" s="212"/>
      <c r="P226" s="212"/>
      <c r="Q226" s="212"/>
      <c r="R226" s="212"/>
      <c r="S226" s="154">
        <v>2</v>
      </c>
      <c r="T226" s="196">
        <f>IFERROR(AVERAGE(L226:R226),"*")</f>
        <v>4</v>
      </c>
      <c r="U226" s="156">
        <v>4</v>
      </c>
      <c r="V226" s="154">
        <f>IF(S226=2,U226,0)</f>
        <v>4</v>
      </c>
      <c r="W226" s="155">
        <f>IF(S226=1,0,U226)</f>
        <v>4</v>
      </c>
      <c r="X226" s="156">
        <f>IFERROR(IF(S226=2,T226*U226,0),"*")</f>
        <v>16</v>
      </c>
      <c r="Y226" s="434"/>
    </row>
    <row r="227" spans="1:25" ht="21.95" customHeight="1" outlineLevel="2" x14ac:dyDescent="0.25">
      <c r="A227" s="207"/>
      <c r="B227" s="286" t="s">
        <v>471</v>
      </c>
      <c r="C227" s="224">
        <v>1</v>
      </c>
      <c r="D227" s="221"/>
      <c r="E227" s="212" t="s">
        <v>522</v>
      </c>
      <c r="F227" s="228" t="s">
        <v>391</v>
      </c>
      <c r="G227" s="208">
        <v>15</v>
      </c>
      <c r="H227" s="209">
        <v>7</v>
      </c>
      <c r="I227" s="210">
        <v>95</v>
      </c>
      <c r="J227" s="209"/>
      <c r="K227" s="209" t="s">
        <v>307</v>
      </c>
      <c r="L227" s="211"/>
      <c r="M227" s="212"/>
      <c r="N227" s="212"/>
      <c r="O227" s="212"/>
      <c r="P227" s="212"/>
      <c r="Q227" s="212"/>
      <c r="R227" s="212"/>
      <c r="S227" s="154">
        <v>3</v>
      </c>
      <c r="T227" s="196" t="str">
        <f t="shared" ref="T227:T280" si="86">IFERROR(AVERAGE(L227:R227),"*")</f>
        <v>*</v>
      </c>
      <c r="U227" s="156">
        <v>4</v>
      </c>
      <c r="V227" s="154">
        <f t="shared" ref="V227:V280" si="87">IF(S227=2,U227,0)</f>
        <v>0</v>
      </c>
      <c r="W227" s="155">
        <f t="shared" ref="W227:W280" si="88">IF(S227=1,0,U227)</f>
        <v>4</v>
      </c>
      <c r="X227" s="156">
        <f t="shared" ref="X227:X280" si="89">IFERROR(IF(S227=2,T227*U227,0),"*")</f>
        <v>0</v>
      </c>
      <c r="Y227" s="434" t="s">
        <v>664</v>
      </c>
    </row>
    <row r="228" spans="1:25" ht="21.95" hidden="1" customHeight="1" outlineLevel="2" x14ac:dyDescent="0.25">
      <c r="A228" s="207"/>
      <c r="B228" s="286" t="s">
        <v>471</v>
      </c>
      <c r="C228" s="224">
        <v>1</v>
      </c>
      <c r="D228" s="221"/>
      <c r="E228" s="212" t="s">
        <v>523</v>
      </c>
      <c r="F228" s="228" t="s">
        <v>492</v>
      </c>
      <c r="G228" s="208">
        <v>30</v>
      </c>
      <c r="H228" s="209">
        <v>11</v>
      </c>
      <c r="I228" s="210">
        <v>95</v>
      </c>
      <c r="J228" s="209"/>
      <c r="K228" s="209" t="s">
        <v>405</v>
      </c>
      <c r="L228" s="211"/>
      <c r="M228" s="212"/>
      <c r="N228" s="212"/>
      <c r="O228" s="212"/>
      <c r="P228" s="212"/>
      <c r="Q228" s="212"/>
      <c r="R228" s="212"/>
      <c r="S228" s="154">
        <v>1</v>
      </c>
      <c r="T228" s="196" t="str">
        <f>IFERROR(AVERAGE(L228:R228),"*")</f>
        <v>*</v>
      </c>
      <c r="U228" s="156">
        <v>4</v>
      </c>
      <c r="V228" s="154">
        <f>IF(S228=2,U228,0)</f>
        <v>0</v>
      </c>
      <c r="W228" s="155">
        <f>IF(S228=1,0,U228)</f>
        <v>0</v>
      </c>
      <c r="X228" s="156">
        <f>IFERROR(IF(S228=2,T228*U228,0),"*")</f>
        <v>0</v>
      </c>
      <c r="Y228" s="434"/>
    </row>
    <row r="229" spans="1:25" ht="21.95" hidden="1" customHeight="1" outlineLevel="2" x14ac:dyDescent="0.25">
      <c r="A229" s="207"/>
      <c r="B229" s="286" t="s">
        <v>471</v>
      </c>
      <c r="C229" s="224">
        <v>1</v>
      </c>
      <c r="D229" s="221"/>
      <c r="E229" s="212" t="s">
        <v>523</v>
      </c>
      <c r="F229" s="228" t="s">
        <v>493</v>
      </c>
      <c r="G229" s="208">
        <v>30</v>
      </c>
      <c r="H229" s="209">
        <v>11</v>
      </c>
      <c r="I229" s="210">
        <v>95</v>
      </c>
      <c r="J229" s="209"/>
      <c r="K229" s="209" t="s">
        <v>304</v>
      </c>
      <c r="L229" s="211"/>
      <c r="M229" s="212"/>
      <c r="N229" s="212"/>
      <c r="O229" s="212"/>
      <c r="P229" s="212"/>
      <c r="Q229" s="212"/>
      <c r="R229" s="212"/>
      <c r="S229" s="154">
        <v>1</v>
      </c>
      <c r="T229" s="196" t="str">
        <f>IFERROR(AVERAGE(L229:R229),"*")</f>
        <v>*</v>
      </c>
      <c r="U229" s="156">
        <v>4</v>
      </c>
      <c r="V229" s="154">
        <f>IF(S229=2,U229,0)</f>
        <v>0</v>
      </c>
      <c r="W229" s="155">
        <f>IF(S229=1,0,U229)</f>
        <v>0</v>
      </c>
      <c r="X229" s="156">
        <f>IFERROR(IF(S229=2,T229*U229,0),"*")</f>
        <v>0</v>
      </c>
      <c r="Y229" s="434"/>
    </row>
    <row r="230" spans="1:25" ht="21.95" hidden="1" customHeight="1" outlineLevel="2" x14ac:dyDescent="0.25">
      <c r="A230" s="207"/>
      <c r="B230" s="286" t="s">
        <v>471</v>
      </c>
      <c r="C230" s="224">
        <v>1</v>
      </c>
      <c r="D230" s="221"/>
      <c r="E230" s="212" t="s">
        <v>523</v>
      </c>
      <c r="F230" s="251" t="s">
        <v>538</v>
      </c>
      <c r="G230" s="208">
        <v>17</v>
      </c>
      <c r="H230" s="209">
        <v>11</v>
      </c>
      <c r="I230" s="210">
        <v>95</v>
      </c>
      <c r="J230" s="209"/>
      <c r="K230" s="209" t="s">
        <v>307</v>
      </c>
      <c r="L230" s="211"/>
      <c r="M230" s="212"/>
      <c r="N230" s="212"/>
      <c r="O230" s="212"/>
      <c r="P230" s="212"/>
      <c r="Q230" s="212"/>
      <c r="R230" s="212"/>
      <c r="S230" s="154">
        <v>1</v>
      </c>
      <c r="T230" s="196" t="str">
        <f t="shared" ref="T230:T232" si="90">IFERROR(AVERAGE(L230:R230),"*")</f>
        <v>*</v>
      </c>
      <c r="U230" s="156">
        <v>5</v>
      </c>
      <c r="V230" s="154">
        <f>IF(S230=2,U230,0)</f>
        <v>0</v>
      </c>
      <c r="W230" s="155">
        <f>IF(S230=1,0,U230)</f>
        <v>0</v>
      </c>
      <c r="X230" s="156">
        <f t="shared" ref="X230:X232" si="91">IFERROR(IF(S230=2,T230*U230,0),"*")</f>
        <v>0</v>
      </c>
      <c r="Y230" s="434"/>
    </row>
    <row r="231" spans="1:25" ht="21.95" hidden="1" customHeight="1" outlineLevel="2" x14ac:dyDescent="0.25">
      <c r="A231" s="207"/>
      <c r="B231" s="286" t="s">
        <v>471</v>
      </c>
      <c r="C231" s="224">
        <v>1</v>
      </c>
      <c r="D231" s="221"/>
      <c r="E231" s="212" t="s">
        <v>523</v>
      </c>
      <c r="F231" s="251" t="s">
        <v>526</v>
      </c>
      <c r="G231" s="208">
        <v>2</v>
      </c>
      <c r="H231" s="209">
        <v>12</v>
      </c>
      <c r="I231" s="210">
        <v>95</v>
      </c>
      <c r="J231" s="209"/>
      <c r="K231" s="209" t="s">
        <v>303</v>
      </c>
      <c r="L231" s="211"/>
      <c r="M231" s="212"/>
      <c r="N231" s="212"/>
      <c r="O231" s="212"/>
      <c r="P231" s="212"/>
      <c r="Q231" s="212"/>
      <c r="R231" s="212"/>
      <c r="S231" s="154">
        <v>1</v>
      </c>
      <c r="T231" s="196" t="str">
        <f t="shared" si="90"/>
        <v>*</v>
      </c>
      <c r="U231" s="156">
        <v>4</v>
      </c>
      <c r="V231" s="154">
        <f>IF(S231=2,U231,0)</f>
        <v>0</v>
      </c>
      <c r="W231" s="155">
        <f>IF(S231=1,0,U231)</f>
        <v>0</v>
      </c>
      <c r="X231" s="156">
        <f t="shared" si="91"/>
        <v>0</v>
      </c>
      <c r="Y231" s="434"/>
    </row>
    <row r="232" spans="1:25" ht="21.95" hidden="1" customHeight="1" outlineLevel="2" x14ac:dyDescent="0.25">
      <c r="A232" s="207"/>
      <c r="B232" s="423" t="s">
        <v>471</v>
      </c>
      <c r="C232" s="224">
        <v>1</v>
      </c>
      <c r="D232" s="221"/>
      <c r="E232" s="212" t="s">
        <v>523</v>
      </c>
      <c r="F232" s="227" t="s">
        <v>525</v>
      </c>
      <c r="G232" s="208">
        <v>10</v>
      </c>
      <c r="H232" s="209">
        <v>11</v>
      </c>
      <c r="I232" s="210">
        <v>95</v>
      </c>
      <c r="J232" s="209"/>
      <c r="K232" s="209" t="s">
        <v>302</v>
      </c>
      <c r="L232" s="211"/>
      <c r="M232" s="212"/>
      <c r="N232" s="212"/>
      <c r="O232" s="212"/>
      <c r="P232" s="212"/>
      <c r="Q232" s="212"/>
      <c r="R232" s="212"/>
      <c r="S232" s="154">
        <v>1</v>
      </c>
      <c r="T232" s="196" t="str">
        <f t="shared" si="90"/>
        <v>*</v>
      </c>
      <c r="U232" s="156">
        <v>4</v>
      </c>
      <c r="V232" s="154">
        <f>IF(S232=2,U232,0)</f>
        <v>0</v>
      </c>
      <c r="W232" s="155">
        <f>IF(S232=1,0,U232)</f>
        <v>0</v>
      </c>
      <c r="X232" s="156">
        <f t="shared" si="91"/>
        <v>0</v>
      </c>
      <c r="Y232" s="434"/>
    </row>
    <row r="233" spans="1:25" ht="21.95" hidden="1" customHeight="1" outlineLevel="2" x14ac:dyDescent="0.25">
      <c r="A233" s="207"/>
      <c r="B233" s="286" t="s">
        <v>471</v>
      </c>
      <c r="C233" s="224">
        <v>1</v>
      </c>
      <c r="D233" s="221"/>
      <c r="E233" s="212" t="s">
        <v>523</v>
      </c>
      <c r="F233" s="228" t="s">
        <v>489</v>
      </c>
      <c r="G233" s="208">
        <v>18</v>
      </c>
      <c r="H233" s="209">
        <v>12</v>
      </c>
      <c r="I233" s="210">
        <v>95</v>
      </c>
      <c r="J233" s="209"/>
      <c r="K233" s="209" t="s">
        <v>303</v>
      </c>
      <c r="L233" s="211"/>
      <c r="M233" s="212"/>
      <c r="N233" s="212"/>
      <c r="O233" s="212"/>
      <c r="P233" s="212"/>
      <c r="Q233" s="212"/>
      <c r="R233" s="212"/>
      <c r="S233" s="154">
        <v>1</v>
      </c>
      <c r="T233" s="196" t="str">
        <f t="shared" si="86"/>
        <v>*</v>
      </c>
      <c r="U233" s="156">
        <v>4</v>
      </c>
      <c r="V233" s="154">
        <f t="shared" si="87"/>
        <v>0</v>
      </c>
      <c r="W233" s="155">
        <f t="shared" si="88"/>
        <v>0</v>
      </c>
      <c r="X233" s="156">
        <f t="shared" si="89"/>
        <v>0</v>
      </c>
      <c r="Y233" s="434"/>
    </row>
    <row r="234" spans="1:25" ht="21.95" hidden="1" customHeight="1" outlineLevel="2" x14ac:dyDescent="0.25">
      <c r="A234" s="207"/>
      <c r="B234" s="286" t="s">
        <v>471</v>
      </c>
      <c r="C234" s="224">
        <v>1</v>
      </c>
      <c r="D234" s="221"/>
      <c r="E234" s="212" t="s">
        <v>523</v>
      </c>
      <c r="F234" s="228" t="s">
        <v>494</v>
      </c>
      <c r="G234" s="208">
        <v>15</v>
      </c>
      <c r="H234" s="209">
        <v>11</v>
      </c>
      <c r="I234" s="210">
        <v>95</v>
      </c>
      <c r="J234" s="209"/>
      <c r="K234" s="209" t="s">
        <v>405</v>
      </c>
      <c r="L234" s="211"/>
      <c r="M234" s="212"/>
      <c r="N234" s="212"/>
      <c r="O234" s="212"/>
      <c r="P234" s="212"/>
      <c r="Q234" s="212"/>
      <c r="R234" s="212"/>
      <c r="S234" s="154">
        <v>1</v>
      </c>
      <c r="T234" s="196" t="str">
        <f>IFERROR(AVERAGE(L234:R234),"*")</f>
        <v>*</v>
      </c>
      <c r="U234" s="156">
        <v>4</v>
      </c>
      <c r="V234" s="154">
        <f>IF(S234=2,U234,0)</f>
        <v>0</v>
      </c>
      <c r="W234" s="155">
        <f>IF(S234=1,0,U234)</f>
        <v>0</v>
      </c>
      <c r="X234" s="156">
        <f>IFERROR(IF(S234=2,T234*U234,0),"*")</f>
        <v>0</v>
      </c>
      <c r="Y234" s="434"/>
    </row>
    <row r="235" spans="1:25" ht="21.95" customHeight="1" outlineLevel="2" x14ac:dyDescent="0.25">
      <c r="A235" s="207"/>
      <c r="B235" s="286" t="s">
        <v>471</v>
      </c>
      <c r="C235" s="224">
        <v>1</v>
      </c>
      <c r="D235" s="221"/>
      <c r="E235" s="212" t="s">
        <v>522</v>
      </c>
      <c r="F235" s="228" t="s">
        <v>393</v>
      </c>
      <c r="G235" s="208">
        <v>15</v>
      </c>
      <c r="H235" s="209">
        <v>11</v>
      </c>
      <c r="I235" s="210">
        <v>95</v>
      </c>
      <c r="J235" s="209"/>
      <c r="K235" s="209" t="s">
        <v>307</v>
      </c>
      <c r="L235" s="211"/>
      <c r="M235" s="212">
        <v>5</v>
      </c>
      <c r="N235" s="212"/>
      <c r="O235" s="212"/>
      <c r="P235" s="212"/>
      <c r="Q235" s="212"/>
      <c r="R235" s="212"/>
      <c r="S235" s="154">
        <v>2</v>
      </c>
      <c r="T235" s="196">
        <f>IFERROR(AVERAGE(L235:R235),"*")</f>
        <v>5</v>
      </c>
      <c r="U235" s="156">
        <v>4</v>
      </c>
      <c r="V235" s="154">
        <f>IF(S235=2,U235,0)</f>
        <v>4</v>
      </c>
      <c r="W235" s="155">
        <f>IF(S235=1,0,U235)</f>
        <v>4</v>
      </c>
      <c r="X235" s="156">
        <f>IFERROR(IF(S235=2,T235*U235,0),"*")</f>
        <v>20</v>
      </c>
      <c r="Y235" s="434" t="s">
        <v>696</v>
      </c>
    </row>
    <row r="236" spans="1:25" ht="21.95" hidden="1" customHeight="1" outlineLevel="2" x14ac:dyDescent="0.25">
      <c r="A236" s="207"/>
      <c r="B236" s="286" t="s">
        <v>471</v>
      </c>
      <c r="C236" s="224">
        <v>1</v>
      </c>
      <c r="D236" s="221"/>
      <c r="E236" s="212"/>
      <c r="F236" s="228" t="s">
        <v>539</v>
      </c>
      <c r="G236" s="208">
        <v>17</v>
      </c>
      <c r="H236" s="209">
        <v>11</v>
      </c>
      <c r="I236" s="210">
        <v>95</v>
      </c>
      <c r="J236" s="209"/>
      <c r="K236" s="209" t="s">
        <v>307</v>
      </c>
      <c r="L236" s="211"/>
      <c r="M236" s="212"/>
      <c r="N236" s="212"/>
      <c r="O236" s="212"/>
      <c r="P236" s="212"/>
      <c r="Q236" s="212"/>
      <c r="R236" s="212"/>
      <c r="S236" s="154">
        <v>1</v>
      </c>
      <c r="T236" s="196" t="str">
        <f t="shared" ref="T236:T243" si="92">IFERROR(AVERAGE(L236:R236),"*")</f>
        <v>*</v>
      </c>
      <c r="U236" s="156">
        <v>4</v>
      </c>
      <c r="V236" s="154">
        <f t="shared" ref="V236:V243" si="93">IF(S236=2,U236,0)</f>
        <v>0</v>
      </c>
      <c r="W236" s="155">
        <f t="shared" ref="W236:W243" si="94">IF(S236=1,0,U236)</f>
        <v>0</v>
      </c>
      <c r="X236" s="156">
        <f t="shared" ref="X236:X243" si="95">IFERROR(IF(S236=2,T236*U236,0),"*")</f>
        <v>0</v>
      </c>
      <c r="Y236" s="434"/>
    </row>
    <row r="237" spans="1:25" ht="21.95" hidden="1" customHeight="1" outlineLevel="2" x14ac:dyDescent="0.25">
      <c r="A237" s="207"/>
      <c r="B237" s="286" t="s">
        <v>471</v>
      </c>
      <c r="C237" s="224">
        <v>1</v>
      </c>
      <c r="D237" s="221"/>
      <c r="E237" s="212" t="s">
        <v>523</v>
      </c>
      <c r="F237" s="226" t="s">
        <v>608</v>
      </c>
      <c r="G237" s="208">
        <v>20</v>
      </c>
      <c r="H237" s="209">
        <v>11</v>
      </c>
      <c r="I237" s="210">
        <v>95</v>
      </c>
      <c r="J237" s="209"/>
      <c r="K237" s="209" t="s">
        <v>306</v>
      </c>
      <c r="L237" s="211"/>
      <c r="M237" s="212"/>
      <c r="N237" s="212"/>
      <c r="O237" s="212"/>
      <c r="P237" s="212"/>
      <c r="Q237" s="212"/>
      <c r="R237" s="212"/>
      <c r="S237" s="154">
        <v>1</v>
      </c>
      <c r="T237" s="196" t="str">
        <f t="shared" si="92"/>
        <v>*</v>
      </c>
      <c r="U237" s="156">
        <v>4</v>
      </c>
      <c r="V237" s="154">
        <f t="shared" si="93"/>
        <v>0</v>
      </c>
      <c r="W237" s="155">
        <f t="shared" si="94"/>
        <v>0</v>
      </c>
      <c r="X237" s="156">
        <f t="shared" si="95"/>
        <v>0</v>
      </c>
      <c r="Y237" s="434"/>
    </row>
    <row r="238" spans="1:25" ht="21.95" hidden="1" customHeight="1" outlineLevel="2" x14ac:dyDescent="0.25">
      <c r="A238" s="207"/>
      <c r="B238" s="286" t="s">
        <v>471</v>
      </c>
      <c r="C238" s="224">
        <v>1</v>
      </c>
      <c r="D238" s="221"/>
      <c r="E238" s="212" t="s">
        <v>523</v>
      </c>
      <c r="F238" s="226" t="s">
        <v>609</v>
      </c>
      <c r="G238" s="208">
        <v>20</v>
      </c>
      <c r="H238" s="209">
        <v>11</v>
      </c>
      <c r="I238" s="210">
        <v>95</v>
      </c>
      <c r="J238" s="209"/>
      <c r="K238" s="209" t="s">
        <v>306</v>
      </c>
      <c r="L238" s="211"/>
      <c r="M238" s="212"/>
      <c r="N238" s="212"/>
      <c r="O238" s="212"/>
      <c r="P238" s="212"/>
      <c r="Q238" s="212"/>
      <c r="R238" s="212"/>
      <c r="S238" s="154">
        <v>1</v>
      </c>
      <c r="T238" s="196" t="str">
        <f t="shared" si="92"/>
        <v>*</v>
      </c>
      <c r="U238" s="156">
        <v>4</v>
      </c>
      <c r="V238" s="154">
        <f t="shared" si="93"/>
        <v>0</v>
      </c>
      <c r="W238" s="155">
        <f t="shared" si="94"/>
        <v>0</v>
      </c>
      <c r="X238" s="156">
        <f t="shared" si="95"/>
        <v>0</v>
      </c>
      <c r="Y238" s="434"/>
    </row>
    <row r="239" spans="1:25" ht="21.95" hidden="1" customHeight="1" outlineLevel="2" x14ac:dyDescent="0.25">
      <c r="A239" s="207"/>
      <c r="B239" s="286" t="s">
        <v>471</v>
      </c>
      <c r="C239" s="224">
        <v>1</v>
      </c>
      <c r="D239" s="221"/>
      <c r="E239" s="212" t="s">
        <v>523</v>
      </c>
      <c r="F239" s="226" t="s">
        <v>576</v>
      </c>
      <c r="G239" s="208">
        <v>20</v>
      </c>
      <c r="H239" s="209">
        <v>11</v>
      </c>
      <c r="I239" s="210">
        <v>95</v>
      </c>
      <c r="J239" s="209"/>
      <c r="K239" s="209" t="s">
        <v>306</v>
      </c>
      <c r="L239" s="211"/>
      <c r="M239" s="212"/>
      <c r="N239" s="212"/>
      <c r="O239" s="212"/>
      <c r="P239" s="212"/>
      <c r="Q239" s="212"/>
      <c r="R239" s="212"/>
      <c r="S239" s="154">
        <v>1</v>
      </c>
      <c r="T239" s="196" t="str">
        <f t="shared" si="92"/>
        <v>*</v>
      </c>
      <c r="U239" s="156">
        <v>4</v>
      </c>
      <c r="V239" s="154">
        <f t="shared" si="93"/>
        <v>0</v>
      </c>
      <c r="W239" s="155">
        <f t="shared" si="94"/>
        <v>0</v>
      </c>
      <c r="X239" s="156">
        <f t="shared" si="95"/>
        <v>0</v>
      </c>
      <c r="Y239" s="434"/>
    </row>
    <row r="240" spans="1:25" ht="21.95" hidden="1" customHeight="1" outlineLevel="2" x14ac:dyDescent="0.25">
      <c r="A240" s="207"/>
      <c r="B240" s="286" t="s">
        <v>471</v>
      </c>
      <c r="C240" s="224">
        <v>1</v>
      </c>
      <c r="D240" s="221"/>
      <c r="E240" s="212" t="s">
        <v>523</v>
      </c>
      <c r="F240" s="226" t="s">
        <v>575</v>
      </c>
      <c r="G240" s="208">
        <v>27</v>
      </c>
      <c r="H240" s="209">
        <v>11</v>
      </c>
      <c r="I240" s="210">
        <v>95</v>
      </c>
      <c r="J240" s="209"/>
      <c r="K240" s="209" t="s">
        <v>306</v>
      </c>
      <c r="L240" s="211"/>
      <c r="M240" s="212"/>
      <c r="N240" s="212"/>
      <c r="O240" s="212"/>
      <c r="P240" s="212"/>
      <c r="Q240" s="212"/>
      <c r="R240" s="212"/>
      <c r="S240" s="154">
        <v>1</v>
      </c>
      <c r="T240" s="196" t="str">
        <f t="shared" si="92"/>
        <v>*</v>
      </c>
      <c r="U240" s="156">
        <v>4</v>
      </c>
      <c r="V240" s="154">
        <f t="shared" si="93"/>
        <v>0</v>
      </c>
      <c r="W240" s="155">
        <f t="shared" si="94"/>
        <v>0</v>
      </c>
      <c r="X240" s="156">
        <f t="shared" si="95"/>
        <v>0</v>
      </c>
      <c r="Y240" s="434"/>
    </row>
    <row r="241" spans="1:25" ht="21.95" hidden="1" customHeight="1" outlineLevel="2" x14ac:dyDescent="0.25">
      <c r="A241" s="207"/>
      <c r="B241" s="286" t="s">
        <v>471</v>
      </c>
      <c r="C241" s="224">
        <v>1</v>
      </c>
      <c r="D241" s="221"/>
      <c r="E241" s="212" t="s">
        <v>523</v>
      </c>
      <c r="F241" s="226" t="s">
        <v>577</v>
      </c>
      <c r="G241" s="208">
        <v>27</v>
      </c>
      <c r="H241" s="209">
        <v>11</v>
      </c>
      <c r="I241" s="210">
        <v>95</v>
      </c>
      <c r="J241" s="209"/>
      <c r="K241" s="209" t="s">
        <v>306</v>
      </c>
      <c r="L241" s="211"/>
      <c r="M241" s="212"/>
      <c r="N241" s="212"/>
      <c r="O241" s="212"/>
      <c r="P241" s="212"/>
      <c r="Q241" s="212"/>
      <c r="R241" s="212"/>
      <c r="S241" s="154">
        <v>1</v>
      </c>
      <c r="T241" s="196" t="str">
        <f t="shared" si="92"/>
        <v>*</v>
      </c>
      <c r="U241" s="156">
        <v>4</v>
      </c>
      <c r="V241" s="154">
        <f t="shared" si="93"/>
        <v>0</v>
      </c>
      <c r="W241" s="155">
        <f t="shared" si="94"/>
        <v>0</v>
      </c>
      <c r="X241" s="156">
        <f t="shared" si="95"/>
        <v>0</v>
      </c>
      <c r="Y241" s="434"/>
    </row>
    <row r="242" spans="1:25" ht="21.95" hidden="1" customHeight="1" outlineLevel="2" x14ac:dyDescent="0.25">
      <c r="A242" s="207"/>
      <c r="B242" s="286" t="s">
        <v>471</v>
      </c>
      <c r="C242" s="224">
        <v>1</v>
      </c>
      <c r="D242" s="221"/>
      <c r="E242" s="212" t="s">
        <v>523</v>
      </c>
      <c r="F242" s="226" t="s">
        <v>578</v>
      </c>
      <c r="G242" s="208">
        <v>24</v>
      </c>
      <c r="H242" s="209">
        <v>11</v>
      </c>
      <c r="I242" s="210">
        <v>95</v>
      </c>
      <c r="J242" s="209"/>
      <c r="K242" s="209" t="s">
        <v>306</v>
      </c>
      <c r="L242" s="211"/>
      <c r="M242" s="212"/>
      <c r="N242" s="212"/>
      <c r="O242" s="212"/>
      <c r="P242" s="212"/>
      <c r="Q242" s="212"/>
      <c r="R242" s="212"/>
      <c r="S242" s="154">
        <v>1</v>
      </c>
      <c r="T242" s="196" t="str">
        <f t="shared" si="92"/>
        <v>*</v>
      </c>
      <c r="U242" s="156">
        <v>4</v>
      </c>
      <c r="V242" s="154">
        <f t="shared" si="93"/>
        <v>0</v>
      </c>
      <c r="W242" s="155">
        <f t="shared" si="94"/>
        <v>0</v>
      </c>
      <c r="X242" s="156">
        <f t="shared" si="95"/>
        <v>0</v>
      </c>
      <c r="Y242" s="434"/>
    </row>
    <row r="243" spans="1:25" ht="21.95" hidden="1" customHeight="1" outlineLevel="2" x14ac:dyDescent="0.25">
      <c r="A243" s="207"/>
      <c r="B243" s="286" t="s">
        <v>471</v>
      </c>
      <c r="C243" s="224">
        <v>1</v>
      </c>
      <c r="D243" s="221"/>
      <c r="E243" s="212" t="s">
        <v>523</v>
      </c>
      <c r="F243" s="226" t="s">
        <v>580</v>
      </c>
      <c r="G243" s="208">
        <v>24</v>
      </c>
      <c r="H243" s="209">
        <v>11</v>
      </c>
      <c r="I243" s="210">
        <v>95</v>
      </c>
      <c r="J243" s="209"/>
      <c r="K243" s="209" t="s">
        <v>306</v>
      </c>
      <c r="L243" s="211"/>
      <c r="M243" s="212"/>
      <c r="N243" s="212"/>
      <c r="O243" s="212"/>
      <c r="P243" s="212"/>
      <c r="Q243" s="212"/>
      <c r="R243" s="212"/>
      <c r="S243" s="154">
        <v>1</v>
      </c>
      <c r="T243" s="196" t="str">
        <f t="shared" si="92"/>
        <v>*</v>
      </c>
      <c r="U243" s="156">
        <v>4</v>
      </c>
      <c r="V243" s="154">
        <f t="shared" si="93"/>
        <v>0</v>
      </c>
      <c r="W243" s="155">
        <f t="shared" si="94"/>
        <v>0</v>
      </c>
      <c r="X243" s="156">
        <f t="shared" si="95"/>
        <v>0</v>
      </c>
      <c r="Y243" s="434"/>
    </row>
    <row r="244" spans="1:25" ht="21.95" hidden="1" customHeight="1" outlineLevel="2" x14ac:dyDescent="0.25">
      <c r="A244" s="207"/>
      <c r="B244" s="286" t="s">
        <v>471</v>
      </c>
      <c r="C244" s="224">
        <v>1</v>
      </c>
      <c r="D244" s="221"/>
      <c r="E244" s="212" t="s">
        <v>523</v>
      </c>
      <c r="F244" s="253" t="s">
        <v>579</v>
      </c>
      <c r="G244" s="208">
        <v>24</v>
      </c>
      <c r="H244" s="209">
        <v>11</v>
      </c>
      <c r="I244" s="210">
        <v>95</v>
      </c>
      <c r="J244" s="209"/>
      <c r="K244" s="209" t="s">
        <v>306</v>
      </c>
      <c r="L244" s="211"/>
      <c r="M244" s="212"/>
      <c r="N244" s="212"/>
      <c r="O244" s="212"/>
      <c r="P244" s="212"/>
      <c r="Q244" s="212"/>
      <c r="R244" s="212"/>
      <c r="S244" s="154">
        <v>1</v>
      </c>
      <c r="T244" s="276" t="str">
        <f>IFERROR(AVERAGE(L244:R244),"*")</f>
        <v>*</v>
      </c>
      <c r="U244" s="156">
        <v>4</v>
      </c>
      <c r="V244" s="154">
        <f>IF(S244=2,U244,0)</f>
        <v>0</v>
      </c>
      <c r="W244" s="155">
        <f>IF(S244=1,0,U244)</f>
        <v>0</v>
      </c>
      <c r="X244" s="156">
        <f>IFERROR(IF(S244=2,T244*U244,0),"*")</f>
        <v>0</v>
      </c>
      <c r="Y244" s="434"/>
    </row>
    <row r="245" spans="1:25" ht="21.95" hidden="1" customHeight="1" outlineLevel="2" x14ac:dyDescent="0.25">
      <c r="A245" s="207"/>
      <c r="B245" s="286" t="s">
        <v>471</v>
      </c>
      <c r="C245" s="224">
        <v>1</v>
      </c>
      <c r="D245" s="221"/>
      <c r="E245" s="212" t="s">
        <v>523</v>
      </c>
      <c r="F245" s="226" t="s">
        <v>573</v>
      </c>
      <c r="G245" s="208">
        <v>24</v>
      </c>
      <c r="H245" s="209">
        <v>11</v>
      </c>
      <c r="I245" s="210">
        <v>95</v>
      </c>
      <c r="J245" s="209"/>
      <c r="K245" s="209" t="s">
        <v>306</v>
      </c>
      <c r="L245" s="211"/>
      <c r="M245" s="212"/>
      <c r="N245" s="212"/>
      <c r="O245" s="212"/>
      <c r="P245" s="212"/>
      <c r="Q245" s="212"/>
      <c r="R245" s="212"/>
      <c r="S245" s="154">
        <v>1</v>
      </c>
      <c r="T245" s="276"/>
      <c r="U245" s="156">
        <v>4</v>
      </c>
      <c r="V245" s="154"/>
      <c r="W245" s="155"/>
      <c r="X245" s="156"/>
      <c r="Y245" s="434"/>
    </row>
    <row r="246" spans="1:25" ht="21.95" hidden="1" customHeight="1" outlineLevel="2" x14ac:dyDescent="0.25">
      <c r="A246" s="207"/>
      <c r="B246" s="286" t="s">
        <v>471</v>
      </c>
      <c r="C246" s="224">
        <v>1</v>
      </c>
      <c r="D246" s="221"/>
      <c r="E246" s="212" t="s">
        <v>523</v>
      </c>
      <c r="F246" s="226" t="s">
        <v>574</v>
      </c>
      <c r="G246" s="208">
        <v>24</v>
      </c>
      <c r="H246" s="209">
        <v>11</v>
      </c>
      <c r="I246" s="210">
        <v>95</v>
      </c>
      <c r="J246" s="209"/>
      <c r="K246" s="209" t="s">
        <v>306</v>
      </c>
      <c r="L246" s="211"/>
      <c r="M246" s="212"/>
      <c r="N246" s="212"/>
      <c r="O246" s="212"/>
      <c r="P246" s="212"/>
      <c r="Q246" s="212"/>
      <c r="R246" s="212"/>
      <c r="S246" s="154">
        <v>1</v>
      </c>
      <c r="T246" s="276"/>
      <c r="U246" s="156">
        <v>4</v>
      </c>
      <c r="V246" s="154"/>
      <c r="W246" s="155"/>
      <c r="X246" s="156"/>
      <c r="Y246" s="434"/>
    </row>
    <row r="247" spans="1:25" ht="21.95" hidden="1" customHeight="1" outlineLevel="2" x14ac:dyDescent="0.25">
      <c r="A247" s="207"/>
      <c r="B247" s="423" t="s">
        <v>471</v>
      </c>
      <c r="C247" s="224">
        <v>1</v>
      </c>
      <c r="D247" s="221"/>
      <c r="E247" s="212" t="s">
        <v>523</v>
      </c>
      <c r="F247" s="228" t="s">
        <v>495</v>
      </c>
      <c r="G247" s="208">
        <v>1</v>
      </c>
      <c r="H247" s="209">
        <v>12</v>
      </c>
      <c r="I247" s="210">
        <v>95</v>
      </c>
      <c r="J247" s="209"/>
      <c r="K247" s="209" t="s">
        <v>429</v>
      </c>
      <c r="L247" s="211"/>
      <c r="M247" s="212"/>
      <c r="N247" s="212"/>
      <c r="O247" s="212"/>
      <c r="P247" s="212"/>
      <c r="Q247" s="212"/>
      <c r="R247" s="212"/>
      <c r="S247" s="154">
        <v>1</v>
      </c>
      <c r="T247" s="196" t="str">
        <f>IFERROR(AVERAGE(L247:R247),"*")</f>
        <v>*</v>
      </c>
      <c r="U247" s="156">
        <v>4</v>
      </c>
      <c r="V247" s="154">
        <f>IF(S247=2,U247,0)</f>
        <v>0</v>
      </c>
      <c r="W247" s="155">
        <f>IF(S247=1,0,U247)</f>
        <v>0</v>
      </c>
      <c r="X247" s="156">
        <f>IFERROR(IF(S247=2,T247*U247,0),"*")</f>
        <v>0</v>
      </c>
      <c r="Y247" s="434"/>
    </row>
    <row r="248" spans="1:25" ht="21.95" customHeight="1" outlineLevel="2" x14ac:dyDescent="0.25">
      <c r="A248" s="207"/>
      <c r="B248" s="286" t="s">
        <v>471</v>
      </c>
      <c r="C248" s="224">
        <v>1</v>
      </c>
      <c r="D248" s="221"/>
      <c r="E248" s="212" t="s">
        <v>522</v>
      </c>
      <c r="F248" s="251" t="s">
        <v>396</v>
      </c>
      <c r="G248" s="208">
        <v>1</v>
      </c>
      <c r="H248" s="209">
        <v>12</v>
      </c>
      <c r="I248" s="210">
        <v>95</v>
      </c>
      <c r="J248" s="209"/>
      <c r="K248" s="209" t="s">
        <v>307</v>
      </c>
      <c r="L248" s="211"/>
      <c r="M248" s="212"/>
      <c r="N248" s="212"/>
      <c r="O248" s="212"/>
      <c r="P248" s="212"/>
      <c r="Q248" s="212"/>
      <c r="R248" s="212"/>
      <c r="S248" s="154">
        <v>1</v>
      </c>
      <c r="T248" s="196" t="str">
        <f>IFERROR(AVERAGE(L248:R248),"*")</f>
        <v>*</v>
      </c>
      <c r="U248" s="156">
        <v>5</v>
      </c>
      <c r="V248" s="154">
        <f>IF(S248=2,U248,0)</f>
        <v>0</v>
      </c>
      <c r="W248" s="155">
        <f>IF(S248=1,0,U248)</f>
        <v>0</v>
      </c>
      <c r="X248" s="156">
        <f>IFERROR(IF(S248=2,T248*U248,0),"*")</f>
        <v>0</v>
      </c>
      <c r="Y248" s="434"/>
    </row>
    <row r="249" spans="1:25" ht="21.95" hidden="1" customHeight="1" outlineLevel="2" x14ac:dyDescent="0.25">
      <c r="A249" s="207"/>
      <c r="B249" s="286" t="s">
        <v>471</v>
      </c>
      <c r="C249" s="224">
        <v>1</v>
      </c>
      <c r="D249" s="221"/>
      <c r="E249" s="212" t="s">
        <v>523</v>
      </c>
      <c r="F249" s="251" t="s">
        <v>529</v>
      </c>
      <c r="G249" s="208">
        <v>2</v>
      </c>
      <c r="H249" s="209">
        <v>12</v>
      </c>
      <c r="I249" s="210">
        <v>95</v>
      </c>
      <c r="J249" s="209"/>
      <c r="K249" s="209" t="s">
        <v>305</v>
      </c>
      <c r="L249" s="211"/>
      <c r="M249" s="212"/>
      <c r="N249" s="212"/>
      <c r="O249" s="212"/>
      <c r="P249" s="212"/>
      <c r="Q249" s="212"/>
      <c r="R249" s="212"/>
      <c r="S249" s="154">
        <v>1</v>
      </c>
      <c r="T249" s="196" t="str">
        <f t="shared" ref="T249:T258" si="96">IFERROR(AVERAGE(L249:R249),"*")</f>
        <v>*</v>
      </c>
      <c r="U249" s="156">
        <v>4</v>
      </c>
      <c r="V249" s="154">
        <f t="shared" ref="V249:V258" si="97">IF(S249=2,U249,0)</f>
        <v>0</v>
      </c>
      <c r="W249" s="155">
        <f t="shared" ref="W249:W258" si="98">IF(S249=1,0,U249)</f>
        <v>0</v>
      </c>
      <c r="X249" s="156">
        <f t="shared" ref="X249:X258" si="99">IFERROR(IF(S249=2,T249*U249,0),"*")</f>
        <v>0</v>
      </c>
      <c r="Y249" s="434"/>
    </row>
    <row r="250" spans="1:25" ht="21.95" hidden="1" customHeight="1" outlineLevel="2" x14ac:dyDescent="0.25">
      <c r="A250" s="207"/>
      <c r="B250" s="286" t="s">
        <v>471</v>
      </c>
      <c r="C250" s="224">
        <v>1</v>
      </c>
      <c r="D250" s="221"/>
      <c r="E250" s="212" t="s">
        <v>523</v>
      </c>
      <c r="F250" s="251" t="s">
        <v>530</v>
      </c>
      <c r="G250" s="208">
        <v>2</v>
      </c>
      <c r="H250" s="209">
        <v>12</v>
      </c>
      <c r="I250" s="210">
        <v>95</v>
      </c>
      <c r="J250" s="209"/>
      <c r="K250" s="209" t="s">
        <v>305</v>
      </c>
      <c r="L250" s="211"/>
      <c r="M250" s="212"/>
      <c r="N250" s="212"/>
      <c r="O250" s="212"/>
      <c r="P250" s="212"/>
      <c r="Q250" s="212"/>
      <c r="R250" s="212"/>
      <c r="S250" s="154">
        <v>1</v>
      </c>
      <c r="T250" s="196" t="str">
        <f t="shared" si="96"/>
        <v>*</v>
      </c>
      <c r="U250" s="156">
        <v>4</v>
      </c>
      <c r="V250" s="154">
        <f t="shared" si="97"/>
        <v>0</v>
      </c>
      <c r="W250" s="155">
        <f t="shared" si="98"/>
        <v>0</v>
      </c>
      <c r="X250" s="156">
        <f t="shared" si="99"/>
        <v>0</v>
      </c>
      <c r="Y250" s="434"/>
    </row>
    <row r="251" spans="1:25" ht="21.95" hidden="1" customHeight="1" outlineLevel="2" x14ac:dyDescent="0.25">
      <c r="A251" s="207"/>
      <c r="B251" s="286" t="s">
        <v>471</v>
      </c>
      <c r="C251" s="224">
        <v>1</v>
      </c>
      <c r="D251" s="221"/>
      <c r="E251" s="212" t="s">
        <v>523</v>
      </c>
      <c r="F251" s="251" t="s">
        <v>531</v>
      </c>
      <c r="G251" s="208">
        <v>2</v>
      </c>
      <c r="H251" s="209">
        <v>12</v>
      </c>
      <c r="I251" s="210">
        <v>95</v>
      </c>
      <c r="J251" s="209"/>
      <c r="K251" s="209" t="s">
        <v>305</v>
      </c>
      <c r="L251" s="211"/>
      <c r="M251" s="212"/>
      <c r="N251" s="212"/>
      <c r="O251" s="212"/>
      <c r="P251" s="212"/>
      <c r="Q251" s="212"/>
      <c r="R251" s="212"/>
      <c r="S251" s="154">
        <v>1</v>
      </c>
      <c r="T251" s="196" t="str">
        <f t="shared" si="96"/>
        <v>*</v>
      </c>
      <c r="U251" s="156">
        <v>4</v>
      </c>
      <c r="V251" s="154">
        <f t="shared" si="97"/>
        <v>0</v>
      </c>
      <c r="W251" s="155">
        <f t="shared" si="98"/>
        <v>0</v>
      </c>
      <c r="X251" s="156">
        <f t="shared" si="99"/>
        <v>0</v>
      </c>
      <c r="Y251" s="434"/>
    </row>
    <row r="252" spans="1:25" ht="21.95" hidden="1" customHeight="1" outlineLevel="2" x14ac:dyDescent="0.25">
      <c r="A252" s="207"/>
      <c r="B252" s="286" t="s">
        <v>471</v>
      </c>
      <c r="C252" s="224">
        <v>1</v>
      </c>
      <c r="D252" s="221"/>
      <c r="E252" s="212" t="s">
        <v>523</v>
      </c>
      <c r="F252" s="251" t="s">
        <v>532</v>
      </c>
      <c r="G252" s="208">
        <v>2</v>
      </c>
      <c r="H252" s="209">
        <v>12</v>
      </c>
      <c r="I252" s="210">
        <v>95</v>
      </c>
      <c r="J252" s="209"/>
      <c r="K252" s="209" t="s">
        <v>305</v>
      </c>
      <c r="L252" s="211"/>
      <c r="M252" s="212"/>
      <c r="N252" s="212"/>
      <c r="O252" s="212"/>
      <c r="P252" s="212"/>
      <c r="Q252" s="212"/>
      <c r="R252" s="212"/>
      <c r="S252" s="154">
        <v>1</v>
      </c>
      <c r="T252" s="196" t="str">
        <f t="shared" si="96"/>
        <v>*</v>
      </c>
      <c r="U252" s="156">
        <v>4</v>
      </c>
      <c r="V252" s="154">
        <f t="shared" si="97"/>
        <v>0</v>
      </c>
      <c r="W252" s="155">
        <f t="shared" si="98"/>
        <v>0</v>
      </c>
      <c r="X252" s="156">
        <f t="shared" si="99"/>
        <v>0</v>
      </c>
      <c r="Y252" s="434"/>
    </row>
    <row r="253" spans="1:25" ht="21.95" hidden="1" customHeight="1" outlineLevel="2" x14ac:dyDescent="0.25">
      <c r="A253" s="207"/>
      <c r="B253" s="286" t="s">
        <v>471</v>
      </c>
      <c r="C253" s="224">
        <v>1</v>
      </c>
      <c r="D253" s="221"/>
      <c r="E253" s="212" t="s">
        <v>523</v>
      </c>
      <c r="F253" s="251" t="s">
        <v>533</v>
      </c>
      <c r="G253" s="208">
        <v>2</v>
      </c>
      <c r="H253" s="209">
        <v>12</v>
      </c>
      <c r="I253" s="210">
        <v>95</v>
      </c>
      <c r="J253" s="209"/>
      <c r="K253" s="209" t="s">
        <v>305</v>
      </c>
      <c r="L253" s="211"/>
      <c r="M253" s="212"/>
      <c r="N253" s="212"/>
      <c r="O253" s="212"/>
      <c r="P253" s="212"/>
      <c r="Q253" s="212"/>
      <c r="R253" s="212"/>
      <c r="S253" s="154">
        <v>1</v>
      </c>
      <c r="T253" s="196" t="str">
        <f t="shared" si="96"/>
        <v>*</v>
      </c>
      <c r="U253" s="156">
        <v>4</v>
      </c>
      <c r="V253" s="154">
        <f t="shared" si="97"/>
        <v>0</v>
      </c>
      <c r="W253" s="155">
        <f t="shared" si="98"/>
        <v>0</v>
      </c>
      <c r="X253" s="156">
        <f t="shared" si="99"/>
        <v>0</v>
      </c>
      <c r="Y253" s="434"/>
    </row>
    <row r="254" spans="1:25" ht="21.95" hidden="1" customHeight="1" outlineLevel="2" x14ac:dyDescent="0.25">
      <c r="A254" s="207"/>
      <c r="B254" s="286" t="s">
        <v>471</v>
      </c>
      <c r="C254" s="224">
        <v>1</v>
      </c>
      <c r="D254" s="221"/>
      <c r="E254" s="212" t="s">
        <v>523</v>
      </c>
      <c r="F254" s="251" t="s">
        <v>527</v>
      </c>
      <c r="G254" s="208">
        <v>2</v>
      </c>
      <c r="H254" s="209">
        <v>12</v>
      </c>
      <c r="I254" s="210">
        <v>95</v>
      </c>
      <c r="J254" s="209"/>
      <c r="K254" s="209" t="s">
        <v>405</v>
      </c>
      <c r="L254" s="211"/>
      <c r="M254" s="212"/>
      <c r="N254" s="212"/>
      <c r="O254" s="212"/>
      <c r="P254" s="212"/>
      <c r="Q254" s="212"/>
      <c r="R254" s="212"/>
      <c r="S254" s="154">
        <v>1</v>
      </c>
      <c r="T254" s="196" t="str">
        <f t="shared" si="96"/>
        <v>*</v>
      </c>
      <c r="U254" s="156">
        <v>4</v>
      </c>
      <c r="V254" s="154">
        <f t="shared" si="97"/>
        <v>0</v>
      </c>
      <c r="W254" s="155">
        <f t="shared" si="98"/>
        <v>0</v>
      </c>
      <c r="X254" s="156">
        <f t="shared" si="99"/>
        <v>0</v>
      </c>
      <c r="Y254" s="434"/>
    </row>
    <row r="255" spans="1:25" ht="21.95" hidden="1" customHeight="1" outlineLevel="2" x14ac:dyDescent="0.25">
      <c r="A255" s="207"/>
      <c r="B255" s="286" t="s">
        <v>471</v>
      </c>
      <c r="C255" s="224">
        <v>1</v>
      </c>
      <c r="D255" s="221"/>
      <c r="E255" s="212" t="s">
        <v>523</v>
      </c>
      <c r="F255" s="251" t="s">
        <v>528</v>
      </c>
      <c r="G255" s="208">
        <v>2</v>
      </c>
      <c r="H255" s="209">
        <v>12</v>
      </c>
      <c r="I255" s="210">
        <v>95</v>
      </c>
      <c r="J255" s="209"/>
      <c r="K255" s="209" t="s">
        <v>405</v>
      </c>
      <c r="L255" s="211"/>
      <c r="M255" s="212"/>
      <c r="N255" s="212"/>
      <c r="O255" s="212"/>
      <c r="P255" s="212"/>
      <c r="Q255" s="212"/>
      <c r="R255" s="212"/>
      <c r="S255" s="154">
        <v>1</v>
      </c>
      <c r="T255" s="196" t="str">
        <f t="shared" si="96"/>
        <v>*</v>
      </c>
      <c r="U255" s="156">
        <v>4</v>
      </c>
      <c r="V255" s="154">
        <f t="shared" si="97"/>
        <v>0</v>
      </c>
      <c r="W255" s="155">
        <f t="shared" si="98"/>
        <v>0</v>
      </c>
      <c r="X255" s="156">
        <f t="shared" si="99"/>
        <v>0</v>
      </c>
      <c r="Y255" s="434"/>
    </row>
    <row r="256" spans="1:25" ht="21.95" hidden="1" customHeight="1" outlineLevel="2" x14ac:dyDescent="0.25">
      <c r="A256" s="207"/>
      <c r="B256" s="286" t="s">
        <v>471</v>
      </c>
      <c r="C256" s="224">
        <v>1</v>
      </c>
      <c r="D256" s="221"/>
      <c r="E256" s="212" t="s">
        <v>523</v>
      </c>
      <c r="F256" s="251" t="s">
        <v>534</v>
      </c>
      <c r="G256" s="208">
        <v>2</v>
      </c>
      <c r="H256" s="209">
        <v>12</v>
      </c>
      <c r="I256" s="210">
        <v>95</v>
      </c>
      <c r="J256" s="209"/>
      <c r="K256" s="209" t="s">
        <v>306</v>
      </c>
      <c r="L256" s="211"/>
      <c r="M256" s="212"/>
      <c r="N256" s="212"/>
      <c r="O256" s="212"/>
      <c r="P256" s="212"/>
      <c r="Q256" s="212"/>
      <c r="R256" s="212"/>
      <c r="S256" s="154">
        <v>1</v>
      </c>
      <c r="T256" s="196" t="str">
        <f t="shared" si="96"/>
        <v>*</v>
      </c>
      <c r="U256" s="156">
        <v>4</v>
      </c>
      <c r="V256" s="154">
        <f t="shared" si="97"/>
        <v>0</v>
      </c>
      <c r="W256" s="155">
        <f t="shared" si="98"/>
        <v>0</v>
      </c>
      <c r="X256" s="156">
        <f t="shared" si="99"/>
        <v>0</v>
      </c>
      <c r="Y256" s="434"/>
    </row>
    <row r="257" spans="1:25" ht="21.95" hidden="1" customHeight="1" outlineLevel="2" x14ac:dyDescent="0.25">
      <c r="A257" s="207"/>
      <c r="B257" s="286" t="s">
        <v>471</v>
      </c>
      <c r="C257" s="224">
        <v>1</v>
      </c>
      <c r="D257" s="221"/>
      <c r="E257" s="212" t="s">
        <v>523</v>
      </c>
      <c r="F257" s="251" t="s">
        <v>535</v>
      </c>
      <c r="G257" s="208">
        <v>2</v>
      </c>
      <c r="H257" s="209">
        <v>12</v>
      </c>
      <c r="I257" s="210">
        <v>95</v>
      </c>
      <c r="J257" s="209"/>
      <c r="K257" s="209" t="s">
        <v>306</v>
      </c>
      <c r="L257" s="211"/>
      <c r="M257" s="212"/>
      <c r="N257" s="212"/>
      <c r="O257" s="212"/>
      <c r="P257" s="212"/>
      <c r="Q257" s="212"/>
      <c r="R257" s="212"/>
      <c r="S257" s="154">
        <v>1</v>
      </c>
      <c r="T257" s="196" t="str">
        <f t="shared" si="96"/>
        <v>*</v>
      </c>
      <c r="U257" s="156">
        <v>4</v>
      </c>
      <c r="V257" s="154">
        <f t="shared" si="97"/>
        <v>0</v>
      </c>
      <c r="W257" s="155">
        <f t="shared" si="98"/>
        <v>0</v>
      </c>
      <c r="X257" s="156">
        <f t="shared" si="99"/>
        <v>0</v>
      </c>
      <c r="Y257" s="434"/>
    </row>
    <row r="258" spans="1:25" ht="21.95" hidden="1" customHeight="1" outlineLevel="2" x14ac:dyDescent="0.25">
      <c r="A258" s="207"/>
      <c r="B258" s="286" t="s">
        <v>471</v>
      </c>
      <c r="C258" s="224">
        <v>1</v>
      </c>
      <c r="D258" s="221"/>
      <c r="E258" s="212" t="s">
        <v>523</v>
      </c>
      <c r="F258" s="251" t="s">
        <v>536</v>
      </c>
      <c r="G258" s="208">
        <v>2</v>
      </c>
      <c r="H258" s="209">
        <v>12</v>
      </c>
      <c r="I258" s="210">
        <v>95</v>
      </c>
      <c r="J258" s="209"/>
      <c r="K258" s="209" t="s">
        <v>306</v>
      </c>
      <c r="L258" s="211"/>
      <c r="M258" s="212"/>
      <c r="N258" s="212"/>
      <c r="O258" s="212"/>
      <c r="P258" s="212"/>
      <c r="Q258" s="212"/>
      <c r="R258" s="212"/>
      <c r="S258" s="154">
        <v>1</v>
      </c>
      <c r="T258" s="196" t="str">
        <f t="shared" si="96"/>
        <v>*</v>
      </c>
      <c r="U258" s="156">
        <v>4</v>
      </c>
      <c r="V258" s="154">
        <f t="shared" si="97"/>
        <v>0</v>
      </c>
      <c r="W258" s="155">
        <f t="shared" si="98"/>
        <v>0</v>
      </c>
      <c r="X258" s="156">
        <f t="shared" si="99"/>
        <v>0</v>
      </c>
      <c r="Y258" s="434"/>
    </row>
    <row r="259" spans="1:25" ht="21.95" hidden="1" customHeight="1" outlineLevel="2" x14ac:dyDescent="0.25">
      <c r="A259" s="207"/>
      <c r="B259" s="286" t="s">
        <v>471</v>
      </c>
      <c r="C259" s="224">
        <v>1</v>
      </c>
      <c r="D259" s="221"/>
      <c r="E259" s="212" t="s">
        <v>523</v>
      </c>
      <c r="F259" s="251" t="s">
        <v>537</v>
      </c>
      <c r="G259" s="208">
        <v>2</v>
      </c>
      <c r="H259" s="209">
        <v>12</v>
      </c>
      <c r="I259" s="210">
        <v>95</v>
      </c>
      <c r="J259" s="209"/>
      <c r="K259" s="209" t="s">
        <v>306</v>
      </c>
      <c r="L259" s="211"/>
      <c r="M259" s="212"/>
      <c r="N259" s="212"/>
      <c r="O259" s="212"/>
      <c r="P259" s="212"/>
      <c r="Q259" s="212"/>
      <c r="R259" s="212"/>
      <c r="S259" s="154">
        <v>1</v>
      </c>
      <c r="T259" s="196" t="str">
        <f t="shared" si="86"/>
        <v>*</v>
      </c>
      <c r="U259" s="156">
        <v>4</v>
      </c>
      <c r="V259" s="154">
        <f t="shared" ref="V259" si="100">IF(S259=2,U259,0)</f>
        <v>0</v>
      </c>
      <c r="W259" s="155">
        <f t="shared" ref="W259" si="101">IF(S259=1,0,U259)</f>
        <v>0</v>
      </c>
      <c r="X259" s="156">
        <f t="shared" ref="X259" si="102">IFERROR(IF(S259=2,T259*U259,0),"*")</f>
        <v>0</v>
      </c>
      <c r="Y259" s="434"/>
    </row>
    <row r="260" spans="1:25" ht="21.95" hidden="1" customHeight="1" outlineLevel="2" x14ac:dyDescent="0.25">
      <c r="A260" s="207"/>
      <c r="B260" s="423" t="s">
        <v>471</v>
      </c>
      <c r="C260" s="224">
        <v>1</v>
      </c>
      <c r="D260" s="221"/>
      <c r="E260" s="212" t="s">
        <v>523</v>
      </c>
      <c r="F260" s="228" t="s">
        <v>490</v>
      </c>
      <c r="G260" s="208">
        <v>2</v>
      </c>
      <c r="H260" s="209">
        <v>12</v>
      </c>
      <c r="I260" s="210">
        <v>95</v>
      </c>
      <c r="J260" s="209"/>
      <c r="K260" s="209" t="s">
        <v>302</v>
      </c>
      <c r="L260" s="211"/>
      <c r="M260" s="212"/>
      <c r="N260" s="212"/>
      <c r="O260" s="212"/>
      <c r="P260" s="212"/>
      <c r="Q260" s="212"/>
      <c r="R260" s="212"/>
      <c r="S260" s="154">
        <v>1</v>
      </c>
      <c r="T260" s="196" t="str">
        <f t="shared" si="86"/>
        <v>*</v>
      </c>
      <c r="U260" s="156">
        <v>4</v>
      </c>
      <c r="V260" s="154">
        <f t="shared" si="87"/>
        <v>0</v>
      </c>
      <c r="W260" s="155">
        <f t="shared" si="88"/>
        <v>0</v>
      </c>
      <c r="X260" s="156">
        <f t="shared" si="89"/>
        <v>0</v>
      </c>
      <c r="Y260" s="434"/>
    </row>
    <row r="261" spans="1:25" ht="21.95" hidden="1" customHeight="1" outlineLevel="2" x14ac:dyDescent="0.25">
      <c r="A261" s="207"/>
      <c r="B261" s="423" t="s">
        <v>471</v>
      </c>
      <c r="C261" s="224">
        <v>1</v>
      </c>
      <c r="D261" s="221"/>
      <c r="E261" s="212" t="s">
        <v>523</v>
      </c>
      <c r="F261" s="228" t="s">
        <v>491</v>
      </c>
      <c r="G261" s="208">
        <v>2</v>
      </c>
      <c r="H261" s="209">
        <v>12</v>
      </c>
      <c r="I261" s="210">
        <v>95</v>
      </c>
      <c r="J261" s="209"/>
      <c r="K261" s="209" t="s">
        <v>302</v>
      </c>
      <c r="L261" s="211"/>
      <c r="M261" s="212"/>
      <c r="N261" s="212"/>
      <c r="O261" s="212"/>
      <c r="P261" s="212"/>
      <c r="Q261" s="212"/>
      <c r="R261" s="212"/>
      <c r="S261" s="154">
        <v>1</v>
      </c>
      <c r="T261" s="196" t="str">
        <f t="shared" si="86"/>
        <v>*</v>
      </c>
      <c r="U261" s="156">
        <v>4</v>
      </c>
      <c r="V261" s="154">
        <f t="shared" si="87"/>
        <v>0</v>
      </c>
      <c r="W261" s="155">
        <f t="shared" si="88"/>
        <v>0</v>
      </c>
      <c r="X261" s="156">
        <f t="shared" si="89"/>
        <v>0</v>
      </c>
      <c r="Y261" s="434"/>
    </row>
    <row r="262" spans="1:25" ht="21.95" hidden="1" customHeight="1" outlineLevel="2" x14ac:dyDescent="0.25">
      <c r="A262" s="207"/>
      <c r="B262" s="286" t="s">
        <v>471</v>
      </c>
      <c r="C262" s="224">
        <v>1</v>
      </c>
      <c r="D262" s="221"/>
      <c r="E262" s="212" t="s">
        <v>523</v>
      </c>
      <c r="F262" s="226" t="s">
        <v>572</v>
      </c>
      <c r="G262" s="208">
        <v>8</v>
      </c>
      <c r="H262" s="209">
        <v>12</v>
      </c>
      <c r="I262" s="210">
        <v>95</v>
      </c>
      <c r="J262" s="209"/>
      <c r="K262" s="209" t="s">
        <v>306</v>
      </c>
      <c r="L262" s="211"/>
      <c r="M262" s="212"/>
      <c r="N262" s="212"/>
      <c r="O262" s="212"/>
      <c r="P262" s="212"/>
      <c r="Q262" s="212"/>
      <c r="R262" s="212"/>
      <c r="S262" s="154">
        <v>1</v>
      </c>
      <c r="T262" s="196" t="str">
        <f t="shared" si="86"/>
        <v>*</v>
      </c>
      <c r="U262" s="156">
        <v>4</v>
      </c>
      <c r="V262" s="154">
        <f t="shared" ref="V262" si="103">IF(S262=2,U262,0)</f>
        <v>0</v>
      </c>
      <c r="W262" s="155">
        <f t="shared" ref="W262" si="104">IF(S262=1,0,U262)</f>
        <v>0</v>
      </c>
      <c r="X262" s="156">
        <f t="shared" ref="X262" si="105">IFERROR(IF(S262=2,T262*U262,0),"*")</f>
        <v>0</v>
      </c>
      <c r="Y262" s="434"/>
    </row>
    <row r="263" spans="1:25" ht="21.95" hidden="1" customHeight="1" outlineLevel="2" x14ac:dyDescent="0.25">
      <c r="A263" s="207"/>
      <c r="B263" s="286" t="s">
        <v>471</v>
      </c>
      <c r="C263" s="224">
        <v>1</v>
      </c>
      <c r="D263" s="221"/>
      <c r="E263" s="212" t="s">
        <v>523</v>
      </c>
      <c r="F263" s="251" t="s">
        <v>457</v>
      </c>
      <c r="G263" s="208">
        <v>14</v>
      </c>
      <c r="H263" s="209">
        <v>12</v>
      </c>
      <c r="I263" s="210">
        <v>95</v>
      </c>
      <c r="J263" s="209"/>
      <c r="K263" s="209" t="s">
        <v>305</v>
      </c>
      <c r="L263" s="211"/>
      <c r="M263" s="212"/>
      <c r="N263" s="212"/>
      <c r="O263" s="212"/>
      <c r="P263" s="212"/>
      <c r="Q263" s="212"/>
      <c r="R263" s="212"/>
      <c r="S263" s="154">
        <v>1</v>
      </c>
      <c r="T263" s="196" t="str">
        <f>IFERROR(AVERAGE(L263:R263),"*")</f>
        <v>*</v>
      </c>
      <c r="U263" s="156">
        <v>4</v>
      </c>
      <c r="V263" s="154">
        <f>IF(S263=2,U263,0)</f>
        <v>0</v>
      </c>
      <c r="W263" s="155">
        <f>IF(S263=1,0,U263)</f>
        <v>0</v>
      </c>
      <c r="X263" s="156">
        <f>IFERROR(IF(S263=2,T263*U263,0),"*")</f>
        <v>0</v>
      </c>
      <c r="Y263" s="434"/>
    </row>
    <row r="264" spans="1:25" ht="21.95" hidden="1" customHeight="1" outlineLevel="2" x14ac:dyDescent="0.25">
      <c r="A264" s="207"/>
      <c r="B264" s="286" t="s">
        <v>471</v>
      </c>
      <c r="C264" s="224">
        <v>1</v>
      </c>
      <c r="D264" s="221"/>
      <c r="E264" s="212" t="s">
        <v>523</v>
      </c>
      <c r="F264" s="228" t="s">
        <v>395</v>
      </c>
      <c r="G264" s="208">
        <v>15</v>
      </c>
      <c r="H264" s="209">
        <v>12</v>
      </c>
      <c r="I264" s="210">
        <v>95</v>
      </c>
      <c r="J264" s="209"/>
      <c r="K264" s="209" t="s">
        <v>307</v>
      </c>
      <c r="L264" s="211"/>
      <c r="M264" s="212"/>
      <c r="N264" s="212"/>
      <c r="O264" s="212"/>
      <c r="P264" s="212"/>
      <c r="Q264" s="212"/>
      <c r="R264" s="212"/>
      <c r="S264" s="154">
        <v>1</v>
      </c>
      <c r="T264" s="196" t="str">
        <f t="shared" si="86"/>
        <v>*</v>
      </c>
      <c r="U264" s="156">
        <v>5</v>
      </c>
      <c r="V264" s="154">
        <f t="shared" si="87"/>
        <v>0</v>
      </c>
      <c r="W264" s="155">
        <f t="shared" si="88"/>
        <v>0</v>
      </c>
      <c r="X264" s="156">
        <f t="shared" si="89"/>
        <v>0</v>
      </c>
      <c r="Y264" s="434"/>
    </row>
    <row r="265" spans="1:25" ht="21.95" hidden="1" customHeight="1" outlineLevel="2" x14ac:dyDescent="0.25">
      <c r="A265" s="207"/>
      <c r="B265" s="286" t="s">
        <v>471</v>
      </c>
      <c r="C265" s="224">
        <v>1</v>
      </c>
      <c r="D265" s="221"/>
      <c r="E265" s="212" t="s">
        <v>523</v>
      </c>
      <c r="F265" s="226" t="s">
        <v>570</v>
      </c>
      <c r="G265" s="208">
        <v>20</v>
      </c>
      <c r="H265" s="209">
        <v>1</v>
      </c>
      <c r="I265" s="210">
        <v>96</v>
      </c>
      <c r="J265" s="209"/>
      <c r="K265" s="209"/>
      <c r="L265" s="211"/>
      <c r="M265" s="212"/>
      <c r="N265" s="212"/>
      <c r="O265" s="212"/>
      <c r="P265" s="212"/>
      <c r="Q265" s="212"/>
      <c r="R265" s="212"/>
      <c r="S265" s="154">
        <v>1</v>
      </c>
      <c r="T265" s="196" t="str">
        <f t="shared" si="86"/>
        <v>*</v>
      </c>
      <c r="U265" s="156">
        <v>4</v>
      </c>
      <c r="V265" s="154">
        <f t="shared" ref="V265:V266" si="106">IF(S265=2,U265,0)</f>
        <v>0</v>
      </c>
      <c r="W265" s="155">
        <f t="shared" ref="W265:W266" si="107">IF(S265=1,0,U265)</f>
        <v>0</v>
      </c>
      <c r="X265" s="156">
        <f t="shared" ref="X265:X266" si="108">IFERROR(IF(S265=2,T265*U265,0),"*")</f>
        <v>0</v>
      </c>
      <c r="Y265" s="434"/>
    </row>
    <row r="266" spans="1:25" ht="21.95" hidden="1" customHeight="1" outlineLevel="2" x14ac:dyDescent="0.25">
      <c r="A266" s="207"/>
      <c r="B266" s="286" t="s">
        <v>471</v>
      </c>
      <c r="C266" s="224">
        <v>1</v>
      </c>
      <c r="D266" s="221"/>
      <c r="E266" s="212" t="s">
        <v>523</v>
      </c>
      <c r="F266" s="226" t="s">
        <v>571</v>
      </c>
      <c r="G266" s="208">
        <v>20</v>
      </c>
      <c r="H266" s="209">
        <v>1</v>
      </c>
      <c r="I266" s="210">
        <v>96</v>
      </c>
      <c r="J266" s="209"/>
      <c r="K266" s="209"/>
      <c r="L266" s="211"/>
      <c r="M266" s="212"/>
      <c r="N266" s="212"/>
      <c r="O266" s="212"/>
      <c r="P266" s="212"/>
      <c r="Q266" s="212"/>
      <c r="R266" s="212"/>
      <c r="S266" s="154">
        <v>1</v>
      </c>
      <c r="T266" s="196" t="str">
        <f t="shared" si="86"/>
        <v>*</v>
      </c>
      <c r="U266" s="156">
        <v>4</v>
      </c>
      <c r="V266" s="154">
        <f t="shared" si="106"/>
        <v>0</v>
      </c>
      <c r="W266" s="155">
        <f t="shared" si="107"/>
        <v>0</v>
      </c>
      <c r="X266" s="156">
        <f t="shared" si="108"/>
        <v>0</v>
      </c>
      <c r="Y266" s="434"/>
    </row>
    <row r="267" spans="1:25" ht="21.95" hidden="1" customHeight="1" outlineLevel="2" x14ac:dyDescent="0.25">
      <c r="A267" s="207"/>
      <c r="B267" s="286" t="s">
        <v>471</v>
      </c>
      <c r="C267" s="224">
        <v>1</v>
      </c>
      <c r="D267" s="221"/>
      <c r="E267" s="212" t="s">
        <v>523</v>
      </c>
      <c r="F267" s="251" t="s">
        <v>463</v>
      </c>
      <c r="G267" s="208">
        <v>20</v>
      </c>
      <c r="H267" s="209">
        <v>1</v>
      </c>
      <c r="I267" s="210">
        <v>96</v>
      </c>
      <c r="J267" s="209"/>
      <c r="K267" s="209" t="s">
        <v>304</v>
      </c>
      <c r="L267" s="211"/>
      <c r="M267" s="212"/>
      <c r="N267" s="212"/>
      <c r="O267" s="212"/>
      <c r="P267" s="212"/>
      <c r="Q267" s="212"/>
      <c r="R267" s="212"/>
      <c r="S267" s="154">
        <v>1</v>
      </c>
      <c r="T267" s="196" t="str">
        <f t="shared" si="86"/>
        <v>*</v>
      </c>
      <c r="U267" s="156">
        <v>4</v>
      </c>
      <c r="V267" s="154">
        <f t="shared" si="87"/>
        <v>0</v>
      </c>
      <c r="W267" s="155">
        <f t="shared" si="88"/>
        <v>0</v>
      </c>
      <c r="X267" s="156">
        <f t="shared" si="89"/>
        <v>0</v>
      </c>
      <c r="Y267" s="434"/>
    </row>
    <row r="268" spans="1:25" ht="21.95" hidden="1" customHeight="1" outlineLevel="2" x14ac:dyDescent="0.25">
      <c r="A268" s="207"/>
      <c r="B268" s="286" t="s">
        <v>471</v>
      </c>
      <c r="C268" s="224">
        <v>1</v>
      </c>
      <c r="D268" s="221"/>
      <c r="E268" s="212" t="s">
        <v>523</v>
      </c>
      <c r="F268" s="228" t="s">
        <v>610</v>
      </c>
      <c r="G268" s="208">
        <v>20</v>
      </c>
      <c r="H268" s="209">
        <v>1</v>
      </c>
      <c r="I268" s="210">
        <v>96</v>
      </c>
      <c r="J268" s="209"/>
      <c r="K268" s="209" t="s">
        <v>405</v>
      </c>
      <c r="L268" s="211"/>
      <c r="M268" s="212"/>
      <c r="N268" s="212"/>
      <c r="O268" s="212"/>
      <c r="P268" s="212"/>
      <c r="Q268" s="212"/>
      <c r="R268" s="212"/>
      <c r="S268" s="154">
        <v>1</v>
      </c>
      <c r="T268" s="196" t="str">
        <f t="shared" si="86"/>
        <v>*</v>
      </c>
      <c r="U268" s="156">
        <v>4</v>
      </c>
      <c r="V268" s="154">
        <f t="shared" si="87"/>
        <v>0</v>
      </c>
      <c r="W268" s="155">
        <f t="shared" si="88"/>
        <v>0</v>
      </c>
      <c r="X268" s="156">
        <f t="shared" si="89"/>
        <v>0</v>
      </c>
      <c r="Y268" s="434"/>
    </row>
    <row r="269" spans="1:25" ht="21.95" customHeight="1" outlineLevel="2" x14ac:dyDescent="0.25">
      <c r="A269" s="207"/>
      <c r="B269" s="286" t="s">
        <v>471</v>
      </c>
      <c r="C269" s="224">
        <v>1</v>
      </c>
      <c r="D269" s="221"/>
      <c r="E269" s="212" t="s">
        <v>522</v>
      </c>
      <c r="F269" s="228" t="s">
        <v>381</v>
      </c>
      <c r="G269" s="208">
        <v>10</v>
      </c>
      <c r="H269" s="209">
        <v>2</v>
      </c>
      <c r="I269" s="210">
        <v>96</v>
      </c>
      <c r="J269" s="209"/>
      <c r="K269" s="209" t="s">
        <v>307</v>
      </c>
      <c r="L269" s="211"/>
      <c r="M269" s="212"/>
      <c r="N269" s="212"/>
      <c r="O269" s="212"/>
      <c r="P269" s="212"/>
      <c r="Q269" s="212"/>
      <c r="R269" s="212"/>
      <c r="S269" s="154">
        <v>1</v>
      </c>
      <c r="T269" s="196" t="str">
        <f t="shared" si="86"/>
        <v>*</v>
      </c>
      <c r="U269" s="156">
        <v>4</v>
      </c>
      <c r="V269" s="154">
        <f t="shared" si="87"/>
        <v>0</v>
      </c>
      <c r="W269" s="155">
        <f t="shared" si="88"/>
        <v>0</v>
      </c>
      <c r="X269" s="156">
        <f t="shared" si="89"/>
        <v>0</v>
      </c>
      <c r="Y269" s="434"/>
    </row>
    <row r="270" spans="1:25" ht="21.95" customHeight="1" outlineLevel="2" x14ac:dyDescent="0.25">
      <c r="A270" s="207"/>
      <c r="B270" s="286" t="s">
        <v>471</v>
      </c>
      <c r="C270" s="224">
        <v>1</v>
      </c>
      <c r="D270" s="221"/>
      <c r="E270" s="212" t="s">
        <v>522</v>
      </c>
      <c r="F270" s="228" t="s">
        <v>382</v>
      </c>
      <c r="G270" s="208">
        <v>20</v>
      </c>
      <c r="H270" s="209">
        <v>2</v>
      </c>
      <c r="I270" s="210">
        <v>96</v>
      </c>
      <c r="J270" s="209"/>
      <c r="K270" s="209" t="s">
        <v>307</v>
      </c>
      <c r="L270" s="211"/>
      <c r="M270" s="212"/>
      <c r="N270" s="212"/>
      <c r="O270" s="212"/>
      <c r="P270" s="212"/>
      <c r="Q270" s="212"/>
      <c r="R270" s="212"/>
      <c r="S270" s="154">
        <v>1</v>
      </c>
      <c r="T270" s="196" t="str">
        <f t="shared" si="86"/>
        <v>*</v>
      </c>
      <c r="U270" s="156">
        <v>5</v>
      </c>
      <c r="V270" s="154">
        <f t="shared" si="87"/>
        <v>0</v>
      </c>
      <c r="W270" s="155">
        <f t="shared" si="88"/>
        <v>0</v>
      </c>
      <c r="X270" s="156">
        <f t="shared" si="89"/>
        <v>0</v>
      </c>
      <c r="Y270" s="434"/>
    </row>
    <row r="271" spans="1:25" ht="21.95" hidden="1" customHeight="1" outlineLevel="2" x14ac:dyDescent="0.25">
      <c r="A271" s="207"/>
      <c r="B271" s="286" t="s">
        <v>471</v>
      </c>
      <c r="C271" s="224">
        <v>1</v>
      </c>
      <c r="D271" s="221"/>
      <c r="E271" s="212" t="s">
        <v>523</v>
      </c>
      <c r="F271" s="228" t="s">
        <v>547</v>
      </c>
      <c r="G271" s="208">
        <v>20</v>
      </c>
      <c r="H271" s="209">
        <v>2</v>
      </c>
      <c r="I271" s="210">
        <v>96</v>
      </c>
      <c r="J271" s="209"/>
      <c r="K271" s="209" t="s">
        <v>304</v>
      </c>
      <c r="L271" s="211"/>
      <c r="M271" s="212"/>
      <c r="N271" s="212"/>
      <c r="O271" s="212"/>
      <c r="P271" s="212"/>
      <c r="Q271" s="212"/>
      <c r="R271" s="212"/>
      <c r="S271" s="154">
        <v>1</v>
      </c>
      <c r="T271" s="196" t="str">
        <f t="shared" si="86"/>
        <v>*</v>
      </c>
      <c r="U271" s="156">
        <v>4</v>
      </c>
      <c r="V271" s="154">
        <f t="shared" si="87"/>
        <v>0</v>
      </c>
      <c r="W271" s="155">
        <f t="shared" si="88"/>
        <v>0</v>
      </c>
      <c r="X271" s="156">
        <f t="shared" si="89"/>
        <v>0</v>
      </c>
      <c r="Y271" s="434"/>
    </row>
    <row r="272" spans="1:25" ht="21.95" customHeight="1" outlineLevel="2" x14ac:dyDescent="0.25">
      <c r="A272" s="207"/>
      <c r="B272" s="286" t="s">
        <v>471</v>
      </c>
      <c r="C272" s="224">
        <v>1</v>
      </c>
      <c r="D272" s="221"/>
      <c r="E272" s="212" t="s">
        <v>522</v>
      </c>
      <c r="F272" s="228" t="s">
        <v>383</v>
      </c>
      <c r="G272" s="208">
        <v>5</v>
      </c>
      <c r="H272" s="209">
        <v>3</v>
      </c>
      <c r="I272" s="210">
        <v>96</v>
      </c>
      <c r="J272" s="209"/>
      <c r="K272" s="209" t="s">
        <v>307</v>
      </c>
      <c r="L272" s="211"/>
      <c r="M272" s="212"/>
      <c r="N272" s="212"/>
      <c r="O272" s="212"/>
      <c r="P272" s="212"/>
      <c r="Q272" s="212"/>
      <c r="R272" s="212"/>
      <c r="S272" s="154">
        <v>1</v>
      </c>
      <c r="T272" s="196" t="str">
        <f t="shared" si="86"/>
        <v>*</v>
      </c>
      <c r="U272" s="156">
        <v>5</v>
      </c>
      <c r="V272" s="154">
        <f t="shared" si="87"/>
        <v>0</v>
      </c>
      <c r="W272" s="155">
        <f t="shared" si="88"/>
        <v>0</v>
      </c>
      <c r="X272" s="156">
        <f t="shared" si="89"/>
        <v>0</v>
      </c>
      <c r="Y272" s="434"/>
    </row>
    <row r="273" spans="1:25" ht="21.95" customHeight="1" outlineLevel="2" x14ac:dyDescent="0.25">
      <c r="A273" s="207"/>
      <c r="B273" s="286" t="s">
        <v>471</v>
      </c>
      <c r="C273" s="224">
        <v>1</v>
      </c>
      <c r="D273" s="221"/>
      <c r="E273" s="212" t="s">
        <v>522</v>
      </c>
      <c r="F273" s="228" t="s">
        <v>384</v>
      </c>
      <c r="G273" s="208">
        <v>10</v>
      </c>
      <c r="H273" s="209">
        <v>3</v>
      </c>
      <c r="I273" s="210">
        <v>96</v>
      </c>
      <c r="J273" s="209"/>
      <c r="K273" s="209" t="s">
        <v>307</v>
      </c>
      <c r="L273" s="211"/>
      <c r="M273" s="212"/>
      <c r="N273" s="212"/>
      <c r="O273" s="212"/>
      <c r="P273" s="212"/>
      <c r="Q273" s="212"/>
      <c r="R273" s="212"/>
      <c r="S273" s="154">
        <v>1</v>
      </c>
      <c r="T273" s="196" t="str">
        <f t="shared" si="86"/>
        <v>*</v>
      </c>
      <c r="U273" s="156">
        <v>5</v>
      </c>
      <c r="V273" s="154">
        <f t="shared" si="87"/>
        <v>0</v>
      </c>
      <c r="W273" s="155">
        <f t="shared" si="88"/>
        <v>0</v>
      </c>
      <c r="X273" s="156">
        <f t="shared" si="89"/>
        <v>0</v>
      </c>
      <c r="Y273" s="434"/>
    </row>
    <row r="274" spans="1:25" ht="21.95" customHeight="1" outlineLevel="2" x14ac:dyDescent="0.25">
      <c r="A274" s="207"/>
      <c r="B274" s="286" t="s">
        <v>471</v>
      </c>
      <c r="C274" s="224">
        <v>1</v>
      </c>
      <c r="D274" s="221"/>
      <c r="E274" s="212" t="s">
        <v>522</v>
      </c>
      <c r="F274" s="228" t="s">
        <v>386</v>
      </c>
      <c r="G274" s="208">
        <v>15</v>
      </c>
      <c r="H274" s="209">
        <v>3</v>
      </c>
      <c r="I274" s="210">
        <v>96</v>
      </c>
      <c r="J274" s="209"/>
      <c r="K274" s="209" t="s">
        <v>307</v>
      </c>
      <c r="L274" s="211"/>
      <c r="M274" s="212"/>
      <c r="N274" s="212"/>
      <c r="O274" s="212"/>
      <c r="P274" s="212"/>
      <c r="Q274" s="212"/>
      <c r="R274" s="212"/>
      <c r="S274" s="154">
        <v>1</v>
      </c>
      <c r="T274" s="196" t="str">
        <f t="shared" si="86"/>
        <v>*</v>
      </c>
      <c r="U274" s="156">
        <v>5</v>
      </c>
      <c r="V274" s="154">
        <f t="shared" si="87"/>
        <v>0</v>
      </c>
      <c r="W274" s="155">
        <f t="shared" si="88"/>
        <v>0</v>
      </c>
      <c r="X274" s="156">
        <f t="shared" si="89"/>
        <v>0</v>
      </c>
      <c r="Y274" s="434"/>
    </row>
    <row r="275" spans="1:25" ht="21.95" customHeight="1" outlineLevel="2" x14ac:dyDescent="0.25">
      <c r="A275" s="207"/>
      <c r="B275" s="286" t="s">
        <v>471</v>
      </c>
      <c r="C275" s="224">
        <v>1</v>
      </c>
      <c r="D275" s="221"/>
      <c r="E275" s="212" t="s">
        <v>522</v>
      </c>
      <c r="F275" s="228" t="s">
        <v>385</v>
      </c>
      <c r="G275" s="208">
        <v>20</v>
      </c>
      <c r="H275" s="209">
        <v>3</v>
      </c>
      <c r="I275" s="210">
        <v>96</v>
      </c>
      <c r="J275" s="209"/>
      <c r="K275" s="209" t="s">
        <v>307</v>
      </c>
      <c r="L275" s="211"/>
      <c r="M275" s="212"/>
      <c r="N275" s="212"/>
      <c r="O275" s="212"/>
      <c r="P275" s="212"/>
      <c r="Q275" s="212"/>
      <c r="R275" s="212"/>
      <c r="S275" s="154">
        <v>1</v>
      </c>
      <c r="T275" s="196" t="str">
        <f t="shared" si="86"/>
        <v>*</v>
      </c>
      <c r="U275" s="156">
        <v>4</v>
      </c>
      <c r="V275" s="154">
        <f t="shared" si="87"/>
        <v>0</v>
      </c>
      <c r="W275" s="155">
        <f t="shared" si="88"/>
        <v>0</v>
      </c>
      <c r="X275" s="156">
        <f t="shared" si="89"/>
        <v>0</v>
      </c>
      <c r="Y275" s="434"/>
    </row>
    <row r="276" spans="1:25" ht="21.95" customHeight="1" outlineLevel="2" x14ac:dyDescent="0.25">
      <c r="A276" s="207"/>
      <c r="B276" s="286" t="s">
        <v>471</v>
      </c>
      <c r="C276" s="224">
        <v>1</v>
      </c>
      <c r="D276" s="221"/>
      <c r="E276" s="212" t="s">
        <v>522</v>
      </c>
      <c r="F276" s="251" t="s">
        <v>398</v>
      </c>
      <c r="G276" s="208">
        <v>15</v>
      </c>
      <c r="H276" s="209">
        <v>4</v>
      </c>
      <c r="I276" s="210">
        <v>96</v>
      </c>
      <c r="J276" s="209"/>
      <c r="K276" s="209" t="s">
        <v>307</v>
      </c>
      <c r="L276" s="211"/>
      <c r="M276" s="212"/>
      <c r="N276" s="212"/>
      <c r="O276" s="212"/>
      <c r="P276" s="212"/>
      <c r="Q276" s="212"/>
      <c r="R276" s="212"/>
      <c r="S276" s="154">
        <v>1</v>
      </c>
      <c r="T276" s="196" t="str">
        <f>IFERROR(AVERAGE(L276:R276),"*")</f>
        <v>*</v>
      </c>
      <c r="U276" s="156">
        <v>4</v>
      </c>
      <c r="V276" s="154">
        <f>IF(S276=2,U276,0)</f>
        <v>0</v>
      </c>
      <c r="W276" s="155">
        <f>IF(S276=1,0,U276)</f>
        <v>0</v>
      </c>
      <c r="X276" s="156">
        <f>IFERROR(IF(S276=2,T276*U276,0),"*")</f>
        <v>0</v>
      </c>
      <c r="Y276" s="434"/>
    </row>
    <row r="277" spans="1:25" ht="21.95" hidden="1" customHeight="1" outlineLevel="2" x14ac:dyDescent="0.25">
      <c r="A277" s="207"/>
      <c r="B277" s="286" t="s">
        <v>471</v>
      </c>
      <c r="C277" s="224">
        <v>1</v>
      </c>
      <c r="D277" s="221"/>
      <c r="E277" s="212" t="s">
        <v>523</v>
      </c>
      <c r="F277" s="251" t="s">
        <v>399</v>
      </c>
      <c r="G277" s="208">
        <v>15</v>
      </c>
      <c r="H277" s="209">
        <v>5</v>
      </c>
      <c r="I277" s="210">
        <v>96</v>
      </c>
      <c r="J277" s="209"/>
      <c r="K277" s="209" t="s">
        <v>307</v>
      </c>
      <c r="L277" s="211"/>
      <c r="M277" s="212"/>
      <c r="N277" s="212"/>
      <c r="O277" s="212"/>
      <c r="P277" s="212"/>
      <c r="Q277" s="212"/>
      <c r="R277" s="212"/>
      <c r="S277" s="154">
        <v>1</v>
      </c>
      <c r="T277" s="196" t="str">
        <f>IFERROR(AVERAGE(L277:R277),"*")</f>
        <v>*</v>
      </c>
      <c r="U277" s="156">
        <v>4</v>
      </c>
      <c r="V277" s="154">
        <f>IF(S277=2,U277,0)</f>
        <v>0</v>
      </c>
      <c r="W277" s="155">
        <f>IF(S277=1,0,U277)</f>
        <v>0</v>
      </c>
      <c r="X277" s="156">
        <f>IFERROR(IF(S277=2,T277*U277,0),"*")</f>
        <v>0</v>
      </c>
      <c r="Y277" s="434"/>
    </row>
    <row r="278" spans="1:25" ht="21.95" customHeight="1" outlineLevel="2" x14ac:dyDescent="0.25">
      <c r="A278" s="207"/>
      <c r="B278" s="286" t="s">
        <v>471</v>
      </c>
      <c r="C278" s="224">
        <v>1</v>
      </c>
      <c r="D278" s="221"/>
      <c r="E278" s="212" t="s">
        <v>522</v>
      </c>
      <c r="F278" s="228" t="s">
        <v>387</v>
      </c>
      <c r="G278" s="208">
        <v>15</v>
      </c>
      <c r="H278" s="209">
        <v>6</v>
      </c>
      <c r="I278" s="210">
        <v>95</v>
      </c>
      <c r="J278" s="209"/>
      <c r="K278" s="209" t="s">
        <v>307</v>
      </c>
      <c r="L278" s="211">
        <v>3</v>
      </c>
      <c r="M278" s="212">
        <v>3</v>
      </c>
      <c r="N278" s="212">
        <v>5</v>
      </c>
      <c r="O278" s="212">
        <v>4</v>
      </c>
      <c r="P278" s="212">
        <v>3</v>
      </c>
      <c r="Q278" s="212"/>
      <c r="R278" s="212">
        <v>3</v>
      </c>
      <c r="S278" s="154">
        <v>2</v>
      </c>
      <c r="T278" s="196">
        <f t="shared" si="86"/>
        <v>3.5</v>
      </c>
      <c r="U278" s="156">
        <v>4</v>
      </c>
      <c r="V278" s="154">
        <f t="shared" si="87"/>
        <v>4</v>
      </c>
      <c r="W278" s="155">
        <f t="shared" si="88"/>
        <v>4</v>
      </c>
      <c r="X278" s="156">
        <f t="shared" si="89"/>
        <v>14</v>
      </c>
      <c r="Y278" s="434"/>
    </row>
    <row r="279" spans="1:25" ht="21.95" customHeight="1" outlineLevel="2" x14ac:dyDescent="0.25">
      <c r="A279" s="207"/>
      <c r="B279" s="286" t="s">
        <v>471</v>
      </c>
      <c r="C279" s="224">
        <v>1</v>
      </c>
      <c r="D279" s="221"/>
      <c r="E279" s="212" t="s">
        <v>522</v>
      </c>
      <c r="F279" s="228" t="s">
        <v>389</v>
      </c>
      <c r="G279" s="208">
        <v>20</v>
      </c>
      <c r="H279" s="209">
        <v>6</v>
      </c>
      <c r="I279" s="210">
        <v>96</v>
      </c>
      <c r="J279" s="209"/>
      <c r="K279" s="209" t="s">
        <v>307</v>
      </c>
      <c r="L279" s="211"/>
      <c r="M279" s="212"/>
      <c r="N279" s="212"/>
      <c r="O279" s="212"/>
      <c r="P279" s="212"/>
      <c r="Q279" s="212"/>
      <c r="R279" s="212"/>
      <c r="S279" s="154">
        <v>1</v>
      </c>
      <c r="T279" s="196" t="str">
        <f t="shared" si="86"/>
        <v>*</v>
      </c>
      <c r="U279" s="156">
        <v>4</v>
      </c>
      <c r="V279" s="154">
        <f t="shared" si="87"/>
        <v>0</v>
      </c>
      <c r="W279" s="155">
        <f t="shared" si="88"/>
        <v>0</v>
      </c>
      <c r="X279" s="156">
        <f t="shared" si="89"/>
        <v>0</v>
      </c>
      <c r="Y279" s="434"/>
    </row>
    <row r="280" spans="1:25" ht="21.95" customHeight="1" outlineLevel="2" x14ac:dyDescent="0.25">
      <c r="A280" s="207"/>
      <c r="B280" s="286" t="s">
        <v>471</v>
      </c>
      <c r="C280" s="224">
        <v>1</v>
      </c>
      <c r="D280" s="221"/>
      <c r="E280" s="212" t="s">
        <v>522</v>
      </c>
      <c r="F280" s="228" t="s">
        <v>390</v>
      </c>
      <c r="G280" s="208">
        <v>15</v>
      </c>
      <c r="H280" s="209">
        <v>7</v>
      </c>
      <c r="I280" s="210">
        <v>96</v>
      </c>
      <c r="J280" s="209"/>
      <c r="K280" s="209" t="s">
        <v>307</v>
      </c>
      <c r="L280" s="211"/>
      <c r="M280" s="212"/>
      <c r="N280" s="212"/>
      <c r="O280" s="212"/>
      <c r="P280" s="212"/>
      <c r="Q280" s="212"/>
      <c r="R280" s="212"/>
      <c r="S280" s="154">
        <v>1</v>
      </c>
      <c r="T280" s="196" t="str">
        <f t="shared" si="86"/>
        <v>*</v>
      </c>
      <c r="U280" s="156">
        <v>5</v>
      </c>
      <c r="V280" s="154">
        <f t="shared" si="87"/>
        <v>0</v>
      </c>
      <c r="W280" s="155">
        <f t="shared" si="88"/>
        <v>0</v>
      </c>
      <c r="X280" s="156">
        <f t="shared" si="89"/>
        <v>0</v>
      </c>
      <c r="Y280" s="434"/>
    </row>
    <row r="281" spans="1:25" s="359" customFormat="1" ht="21.95" hidden="1" customHeight="1" outlineLevel="1" x14ac:dyDescent="0.25">
      <c r="A281" s="345"/>
      <c r="B281" s="346" t="s">
        <v>471</v>
      </c>
      <c r="C281" s="347">
        <v>2</v>
      </c>
      <c r="D281" s="348" t="s">
        <v>325</v>
      </c>
      <c r="E281" s="349"/>
      <c r="F281" s="360"/>
      <c r="G281" s="351"/>
      <c r="H281" s="352"/>
      <c r="I281" s="353"/>
      <c r="J281" s="352"/>
      <c r="K281" s="352"/>
      <c r="L281" s="354"/>
      <c r="M281" s="349"/>
      <c r="N281" s="349"/>
      <c r="O281" s="349"/>
      <c r="P281" s="349"/>
      <c r="Q281" s="349"/>
      <c r="R281" s="349"/>
      <c r="S281" s="355"/>
      <c r="T281" s="361"/>
      <c r="U281" s="357"/>
      <c r="V281" s="355"/>
      <c r="W281" s="358"/>
      <c r="X281" s="357"/>
      <c r="Y281" s="447"/>
    </row>
    <row r="282" spans="1:25" ht="21.95" hidden="1" customHeight="1" outlineLevel="2" x14ac:dyDescent="0.25">
      <c r="A282" s="207"/>
      <c r="B282" s="286" t="s">
        <v>471</v>
      </c>
      <c r="C282" s="225">
        <v>2</v>
      </c>
      <c r="D282" s="222"/>
      <c r="E282" s="217"/>
      <c r="F282" s="227" t="s">
        <v>275</v>
      </c>
      <c r="G282" s="213">
        <v>31</v>
      </c>
      <c r="H282" s="214">
        <v>6</v>
      </c>
      <c r="I282" s="215">
        <v>95</v>
      </c>
      <c r="J282" s="214"/>
      <c r="K282" s="214" t="s">
        <v>306</v>
      </c>
      <c r="L282" s="216"/>
      <c r="M282" s="217">
        <v>5</v>
      </c>
      <c r="N282" s="217"/>
      <c r="O282" s="217"/>
      <c r="P282" s="217"/>
      <c r="Q282" s="217">
        <v>5</v>
      </c>
      <c r="R282" s="217"/>
      <c r="S282" s="113">
        <v>2</v>
      </c>
      <c r="T282" s="196">
        <f>IFERROR(AVERAGE(L282:R282),"*")</f>
        <v>5</v>
      </c>
      <c r="U282" s="115">
        <v>5</v>
      </c>
      <c r="V282" s="113">
        <f>IF(S282=2,U282,0)</f>
        <v>5</v>
      </c>
      <c r="W282" s="114">
        <f>IF(S282=1,0,U282)</f>
        <v>5</v>
      </c>
      <c r="X282" s="115">
        <f>IFERROR(IF(S282=2,T282*U282,0),"*")</f>
        <v>25</v>
      </c>
      <c r="Y282" s="448" t="s">
        <v>633</v>
      </c>
    </row>
    <row r="283" spans="1:25" ht="21.95" hidden="1" customHeight="1" outlineLevel="2" x14ac:dyDescent="0.25">
      <c r="A283" s="207"/>
      <c r="B283" s="286" t="s">
        <v>471</v>
      </c>
      <c r="C283" s="225">
        <v>2</v>
      </c>
      <c r="D283" s="222"/>
      <c r="E283" s="217"/>
      <c r="F283" s="253" t="s">
        <v>289</v>
      </c>
      <c r="G283" s="213">
        <v>31</v>
      </c>
      <c r="H283" s="214">
        <v>6</v>
      </c>
      <c r="I283" s="215">
        <v>95</v>
      </c>
      <c r="J283" s="214"/>
      <c r="K283" s="214" t="s">
        <v>306</v>
      </c>
      <c r="L283" s="216"/>
      <c r="M283" s="217"/>
      <c r="N283" s="217"/>
      <c r="O283" s="217"/>
      <c r="P283" s="217"/>
      <c r="Q283" s="217"/>
      <c r="R283" s="217"/>
      <c r="S283" s="113">
        <v>3</v>
      </c>
      <c r="T283" s="196" t="str">
        <f>IFERROR(AVERAGE(L283:R283),"*")</f>
        <v>*</v>
      </c>
      <c r="U283" s="115">
        <v>4</v>
      </c>
      <c r="V283" s="113">
        <f>IF(S283=2,U283,0)</f>
        <v>0</v>
      </c>
      <c r="W283" s="114">
        <f>IF(S283=1,0,U283)</f>
        <v>4</v>
      </c>
      <c r="X283" s="115">
        <f>IFERROR(IF(S283=2,T283*U283,0),"*")</f>
        <v>0</v>
      </c>
      <c r="Y283" s="443" t="s">
        <v>633</v>
      </c>
    </row>
    <row r="284" spans="1:25" ht="21.95" customHeight="1" outlineLevel="2" x14ac:dyDescent="0.25">
      <c r="A284" s="207"/>
      <c r="B284" s="286" t="s">
        <v>471</v>
      </c>
      <c r="C284" s="225">
        <v>2</v>
      </c>
      <c r="D284" s="222"/>
      <c r="E284" s="217" t="s">
        <v>522</v>
      </c>
      <c r="F284" s="227" t="s">
        <v>634</v>
      </c>
      <c r="G284" s="213">
        <v>31</v>
      </c>
      <c r="H284" s="214">
        <v>6</v>
      </c>
      <c r="I284" s="215">
        <v>95</v>
      </c>
      <c r="J284" s="214"/>
      <c r="K284" s="214" t="s">
        <v>306</v>
      </c>
      <c r="L284" s="216">
        <v>5</v>
      </c>
      <c r="M284" s="217">
        <v>4</v>
      </c>
      <c r="N284" s="217">
        <v>3</v>
      </c>
      <c r="O284" s="217">
        <v>4</v>
      </c>
      <c r="P284" s="217"/>
      <c r="Q284" s="217">
        <v>4</v>
      </c>
      <c r="R284" s="217"/>
      <c r="S284" s="113">
        <v>2</v>
      </c>
      <c r="T284" s="196">
        <f t="shared" ref="T284:T295" si="109">IFERROR(AVERAGE(L284:R284),"*")</f>
        <v>4</v>
      </c>
      <c r="U284" s="115">
        <v>4</v>
      </c>
      <c r="V284" s="113">
        <f t="shared" ref="V284:V290" si="110">IF(S284=2,U284,0)</f>
        <v>4</v>
      </c>
      <c r="W284" s="114">
        <f t="shared" ref="W284:W290" si="111">IF(S284=1,0,U284)</f>
        <v>4</v>
      </c>
      <c r="X284" s="115">
        <f t="shared" ref="X284:X290" si="112">IFERROR(IF(S284=2,T284*U284,0),"*")</f>
        <v>16</v>
      </c>
      <c r="Y284" s="443" t="s">
        <v>665</v>
      </c>
    </row>
    <row r="285" spans="1:25" ht="21.95" hidden="1" customHeight="1" outlineLevel="2" x14ac:dyDescent="0.25">
      <c r="A285" s="207"/>
      <c r="B285" s="286" t="s">
        <v>471</v>
      </c>
      <c r="C285" s="225">
        <v>2</v>
      </c>
      <c r="D285" s="222"/>
      <c r="E285" s="217"/>
      <c r="F285" s="253" t="s">
        <v>44</v>
      </c>
      <c r="G285" s="213">
        <v>31</v>
      </c>
      <c r="H285" s="214">
        <v>6</v>
      </c>
      <c r="I285" s="215">
        <v>95</v>
      </c>
      <c r="J285" s="214"/>
      <c r="K285" s="214" t="s">
        <v>306</v>
      </c>
      <c r="L285" s="216"/>
      <c r="M285" s="217">
        <v>5</v>
      </c>
      <c r="N285" s="217"/>
      <c r="O285" s="217"/>
      <c r="P285" s="217"/>
      <c r="Q285" s="217">
        <v>5</v>
      </c>
      <c r="R285" s="217"/>
      <c r="S285" s="113">
        <v>2</v>
      </c>
      <c r="T285" s="196">
        <f>IFERROR(AVERAGE(L285:R285),"*")</f>
        <v>5</v>
      </c>
      <c r="U285" s="115">
        <v>5</v>
      </c>
      <c r="V285" s="113">
        <f>IF(S285=2,U285,0)</f>
        <v>5</v>
      </c>
      <c r="W285" s="114">
        <f>IF(S285=1,0,U285)</f>
        <v>5</v>
      </c>
      <c r="X285" s="115">
        <f>IFERROR(IF(S285=2,T285*U285,0),"*")</f>
        <v>25</v>
      </c>
      <c r="Y285" s="443" t="s">
        <v>666</v>
      </c>
    </row>
    <row r="286" spans="1:25" ht="21.95" hidden="1" customHeight="1" outlineLevel="2" x14ac:dyDescent="0.25">
      <c r="A286" s="207"/>
      <c r="B286" s="286" t="s">
        <v>471</v>
      </c>
      <c r="C286" s="225">
        <v>2</v>
      </c>
      <c r="D286" s="222"/>
      <c r="E286" s="217" t="s">
        <v>523</v>
      </c>
      <c r="F286" s="253" t="s">
        <v>555</v>
      </c>
      <c r="G286" s="213">
        <v>31</v>
      </c>
      <c r="H286" s="214">
        <v>6</v>
      </c>
      <c r="I286" s="215">
        <v>95</v>
      </c>
      <c r="J286" s="214"/>
      <c r="K286" s="214" t="s">
        <v>306</v>
      </c>
      <c r="L286" s="216"/>
      <c r="M286" s="217">
        <v>5</v>
      </c>
      <c r="N286" s="217"/>
      <c r="O286" s="217"/>
      <c r="P286" s="217"/>
      <c r="Q286" s="217"/>
      <c r="R286" s="217"/>
      <c r="S286" s="113">
        <v>2</v>
      </c>
      <c r="T286" s="196">
        <f>IFERROR(AVERAGE(L286:R286),"*")</f>
        <v>5</v>
      </c>
      <c r="U286" s="115">
        <v>5</v>
      </c>
      <c r="V286" s="113">
        <f>IF(S286=2,U286,0)</f>
        <v>5</v>
      </c>
      <c r="W286" s="114">
        <f>IF(S286=1,0,U286)</f>
        <v>5</v>
      </c>
      <c r="X286" s="115">
        <f>IFERROR(IF(S286=2,T286*U286,0),"*")</f>
        <v>25</v>
      </c>
      <c r="Y286" s="443" t="s">
        <v>633</v>
      </c>
    </row>
    <row r="287" spans="1:25" ht="21.95" customHeight="1" outlineLevel="2" x14ac:dyDescent="0.25">
      <c r="A287" s="207"/>
      <c r="B287" s="286" t="s">
        <v>471</v>
      </c>
      <c r="C287" s="225">
        <v>2</v>
      </c>
      <c r="D287" s="222"/>
      <c r="E287" s="217" t="s">
        <v>522</v>
      </c>
      <c r="F287" s="227" t="s">
        <v>425</v>
      </c>
      <c r="G287" s="213">
        <v>10</v>
      </c>
      <c r="H287" s="214">
        <v>7</v>
      </c>
      <c r="I287" s="215">
        <v>95</v>
      </c>
      <c r="J287" s="214"/>
      <c r="K287" s="214" t="s">
        <v>306</v>
      </c>
      <c r="L287" s="216">
        <v>1</v>
      </c>
      <c r="M287" s="217">
        <v>3</v>
      </c>
      <c r="N287" s="217">
        <v>1</v>
      </c>
      <c r="O287" s="217"/>
      <c r="P287" s="217">
        <v>2</v>
      </c>
      <c r="Q287" s="217">
        <v>3</v>
      </c>
      <c r="R287" s="217">
        <v>1</v>
      </c>
      <c r="S287" s="113">
        <v>0</v>
      </c>
      <c r="T287" s="196">
        <f t="shared" si="109"/>
        <v>1.8333333333333333</v>
      </c>
      <c r="U287" s="115">
        <v>3</v>
      </c>
      <c r="V287" s="113">
        <f t="shared" si="110"/>
        <v>0</v>
      </c>
      <c r="W287" s="114">
        <f t="shared" si="111"/>
        <v>3</v>
      </c>
      <c r="X287" s="115">
        <f t="shared" si="112"/>
        <v>0</v>
      </c>
      <c r="Y287" s="443"/>
    </row>
    <row r="288" spans="1:25" ht="21.95" hidden="1" customHeight="1" outlineLevel="2" x14ac:dyDescent="0.25">
      <c r="A288" s="207"/>
      <c r="B288" s="286" t="s">
        <v>471</v>
      </c>
      <c r="C288" s="225">
        <v>2</v>
      </c>
      <c r="D288" s="222"/>
      <c r="E288" s="217" t="s">
        <v>521</v>
      </c>
      <c r="F288" s="227" t="s">
        <v>426</v>
      </c>
      <c r="G288" s="213">
        <v>17</v>
      </c>
      <c r="H288" s="214">
        <v>7</v>
      </c>
      <c r="I288" s="215">
        <v>95</v>
      </c>
      <c r="J288" s="214"/>
      <c r="K288" s="214" t="s">
        <v>306</v>
      </c>
      <c r="L288" s="216">
        <v>3</v>
      </c>
      <c r="M288" s="217">
        <v>4</v>
      </c>
      <c r="N288" s="217">
        <v>5</v>
      </c>
      <c r="O288" s="217">
        <v>5</v>
      </c>
      <c r="P288" s="217">
        <v>3</v>
      </c>
      <c r="Q288" s="217">
        <v>4</v>
      </c>
      <c r="R288" s="217">
        <v>4</v>
      </c>
      <c r="S288" s="113">
        <v>2</v>
      </c>
      <c r="T288" s="196">
        <f t="shared" si="109"/>
        <v>4</v>
      </c>
      <c r="U288" s="115">
        <v>4</v>
      </c>
      <c r="V288" s="113">
        <f t="shared" si="110"/>
        <v>4</v>
      </c>
      <c r="W288" s="114">
        <f t="shared" si="111"/>
        <v>4</v>
      </c>
      <c r="X288" s="115">
        <f t="shared" si="112"/>
        <v>16</v>
      </c>
      <c r="Y288" s="448" t="s">
        <v>427</v>
      </c>
    </row>
    <row r="289" spans="1:25" ht="21.95" customHeight="1" outlineLevel="2" x14ac:dyDescent="0.25">
      <c r="A289" s="207"/>
      <c r="B289" s="286" t="s">
        <v>471</v>
      </c>
      <c r="C289" s="225">
        <v>2</v>
      </c>
      <c r="D289" s="222"/>
      <c r="E289" s="217" t="s">
        <v>522</v>
      </c>
      <c r="F289" s="227" t="s">
        <v>435</v>
      </c>
      <c r="G289" s="213">
        <v>8</v>
      </c>
      <c r="H289" s="214">
        <v>1</v>
      </c>
      <c r="I289" s="215">
        <v>96</v>
      </c>
      <c r="J289" s="214"/>
      <c r="K289" s="214" t="s">
        <v>306</v>
      </c>
      <c r="L289" s="216"/>
      <c r="M289" s="217"/>
      <c r="N289" s="217"/>
      <c r="O289" s="217"/>
      <c r="P289" s="217"/>
      <c r="Q289" s="217"/>
      <c r="R289" s="217"/>
      <c r="S289" s="113">
        <v>1</v>
      </c>
      <c r="T289" s="196" t="str">
        <f t="shared" si="109"/>
        <v>*</v>
      </c>
      <c r="U289" s="115">
        <v>3</v>
      </c>
      <c r="V289" s="113">
        <f t="shared" si="110"/>
        <v>0</v>
      </c>
      <c r="W289" s="114">
        <f t="shared" si="111"/>
        <v>0</v>
      </c>
      <c r="X289" s="115">
        <f t="shared" si="112"/>
        <v>0</v>
      </c>
      <c r="Y289" s="443"/>
    </row>
    <row r="290" spans="1:25" ht="21.95" hidden="1" customHeight="1" outlineLevel="2" x14ac:dyDescent="0.25">
      <c r="A290" s="207"/>
      <c r="B290" s="286" t="s">
        <v>471</v>
      </c>
      <c r="C290" s="225">
        <v>2</v>
      </c>
      <c r="D290" s="222"/>
      <c r="E290" s="217" t="s">
        <v>521</v>
      </c>
      <c r="F290" s="227" t="s">
        <v>406</v>
      </c>
      <c r="G290" s="213">
        <v>1</v>
      </c>
      <c r="H290" s="214">
        <v>2</v>
      </c>
      <c r="I290" s="215">
        <v>96</v>
      </c>
      <c r="J290" s="214"/>
      <c r="K290" s="214" t="s">
        <v>306</v>
      </c>
      <c r="L290" s="216"/>
      <c r="M290" s="217"/>
      <c r="N290" s="217"/>
      <c r="O290" s="217"/>
      <c r="P290" s="217"/>
      <c r="Q290" s="217"/>
      <c r="R290" s="217"/>
      <c r="S290" s="113">
        <v>1</v>
      </c>
      <c r="T290" s="196" t="str">
        <f t="shared" si="109"/>
        <v>*</v>
      </c>
      <c r="U290" s="115">
        <v>4</v>
      </c>
      <c r="V290" s="113">
        <f t="shared" si="110"/>
        <v>0</v>
      </c>
      <c r="W290" s="114">
        <f t="shared" si="111"/>
        <v>0</v>
      </c>
      <c r="X290" s="115">
        <f t="shared" si="112"/>
        <v>0</v>
      </c>
      <c r="Y290" s="443"/>
    </row>
    <row r="291" spans="1:25" ht="21.95" hidden="1" customHeight="1" outlineLevel="2" x14ac:dyDescent="0.25">
      <c r="A291" s="207"/>
      <c r="B291" s="286" t="s">
        <v>471</v>
      </c>
      <c r="C291" s="225">
        <v>2</v>
      </c>
      <c r="D291" s="222"/>
      <c r="E291" s="217" t="s">
        <v>523</v>
      </c>
      <c r="F291" s="253" t="s">
        <v>41</v>
      </c>
      <c r="G291" s="213">
        <v>1</v>
      </c>
      <c r="H291" s="214">
        <v>9</v>
      </c>
      <c r="I291" s="215">
        <v>95</v>
      </c>
      <c r="J291" s="214"/>
      <c r="K291" s="214" t="s">
        <v>306</v>
      </c>
      <c r="L291" s="216"/>
      <c r="M291" s="217">
        <v>3</v>
      </c>
      <c r="N291" s="217"/>
      <c r="O291" s="217"/>
      <c r="P291" s="217"/>
      <c r="Q291" s="217">
        <v>3</v>
      </c>
      <c r="R291" s="217"/>
      <c r="S291" s="113">
        <v>2</v>
      </c>
      <c r="T291" s="196">
        <f t="shared" si="109"/>
        <v>3</v>
      </c>
      <c r="U291" s="115">
        <v>5</v>
      </c>
      <c r="V291" s="113">
        <f t="shared" ref="V291:V295" si="113">IF(S291=2,U291,0)</f>
        <v>5</v>
      </c>
      <c r="W291" s="114">
        <f t="shared" ref="W291:W295" si="114">IF(S291=1,0,U291)</f>
        <v>5</v>
      </c>
      <c r="X291" s="115">
        <f t="shared" ref="X291:X295" si="115">IFERROR(IF(S291=2,T291*U291,0),"*")</f>
        <v>15</v>
      </c>
      <c r="Y291" s="443" t="s">
        <v>690</v>
      </c>
    </row>
    <row r="292" spans="1:25" ht="21.95" hidden="1" customHeight="1" outlineLevel="2" x14ac:dyDescent="0.25">
      <c r="A292" s="207"/>
      <c r="B292" s="286" t="s">
        <v>471</v>
      </c>
      <c r="C292" s="225">
        <v>2</v>
      </c>
      <c r="D292" s="222"/>
      <c r="E292" s="217" t="s">
        <v>523</v>
      </c>
      <c r="F292" s="253" t="s">
        <v>43</v>
      </c>
      <c r="G292" s="213">
        <v>1</v>
      </c>
      <c r="H292" s="214">
        <v>8</v>
      </c>
      <c r="I292" s="215">
        <v>96</v>
      </c>
      <c r="J292" s="214"/>
      <c r="K292" s="214" t="s">
        <v>306</v>
      </c>
      <c r="L292" s="216"/>
      <c r="M292" s="217">
        <v>5</v>
      </c>
      <c r="N292" s="217"/>
      <c r="O292" s="217"/>
      <c r="P292" s="217"/>
      <c r="Q292" s="217">
        <v>5</v>
      </c>
      <c r="R292" s="217"/>
      <c r="S292" s="113">
        <v>2</v>
      </c>
      <c r="T292" s="196">
        <f t="shared" si="109"/>
        <v>5</v>
      </c>
      <c r="U292" s="115">
        <v>5</v>
      </c>
      <c r="V292" s="113">
        <f t="shared" si="113"/>
        <v>5</v>
      </c>
      <c r="W292" s="114">
        <f t="shared" si="114"/>
        <v>5</v>
      </c>
      <c r="X292" s="115">
        <f t="shared" si="115"/>
        <v>25</v>
      </c>
      <c r="Y292" s="443" t="s">
        <v>691</v>
      </c>
    </row>
    <row r="293" spans="1:25" ht="21.95" hidden="1" customHeight="1" outlineLevel="2" x14ac:dyDescent="0.25">
      <c r="A293" s="207"/>
      <c r="B293" s="286" t="s">
        <v>471</v>
      </c>
      <c r="C293" s="225">
        <v>2</v>
      </c>
      <c r="D293" s="222"/>
      <c r="E293" s="217"/>
      <c r="F293" s="253" t="s">
        <v>635</v>
      </c>
      <c r="G293" s="213">
        <v>1</v>
      </c>
      <c r="H293" s="214">
        <v>2</v>
      </c>
      <c r="I293" s="215">
        <v>96</v>
      </c>
      <c r="J293" s="214"/>
      <c r="K293" s="214" t="s">
        <v>306</v>
      </c>
      <c r="L293" s="216"/>
      <c r="M293" s="217"/>
      <c r="N293" s="217"/>
      <c r="O293" s="217"/>
      <c r="P293" s="217"/>
      <c r="Q293" s="217"/>
      <c r="R293" s="217"/>
      <c r="S293" s="113">
        <v>1</v>
      </c>
      <c r="T293" s="196" t="str">
        <f t="shared" si="109"/>
        <v>*</v>
      </c>
      <c r="U293" s="115">
        <v>5</v>
      </c>
      <c r="V293" s="113">
        <f t="shared" si="113"/>
        <v>0</v>
      </c>
      <c r="W293" s="114">
        <f t="shared" si="114"/>
        <v>0</v>
      </c>
      <c r="X293" s="115">
        <f t="shared" si="115"/>
        <v>0</v>
      </c>
      <c r="Y293" s="443"/>
    </row>
    <row r="294" spans="1:25" ht="21.95" hidden="1" customHeight="1" outlineLevel="2" x14ac:dyDescent="0.25">
      <c r="A294" s="207"/>
      <c r="B294" s="286" t="s">
        <v>471</v>
      </c>
      <c r="C294" s="225">
        <v>2</v>
      </c>
      <c r="D294" s="222"/>
      <c r="E294" s="217"/>
      <c r="F294" s="253" t="s">
        <v>299</v>
      </c>
      <c r="G294" s="213">
        <v>1</v>
      </c>
      <c r="H294" s="214">
        <v>7</v>
      </c>
      <c r="I294" s="215">
        <v>95</v>
      </c>
      <c r="J294" s="214"/>
      <c r="K294" s="214" t="s">
        <v>306</v>
      </c>
      <c r="L294" s="216"/>
      <c r="M294" s="217">
        <v>4</v>
      </c>
      <c r="N294" s="217"/>
      <c r="O294" s="217"/>
      <c r="P294" s="217"/>
      <c r="Q294" s="217"/>
      <c r="R294" s="217"/>
      <c r="S294" s="113">
        <v>1</v>
      </c>
      <c r="T294" s="196">
        <f t="shared" si="109"/>
        <v>4</v>
      </c>
      <c r="U294" s="115">
        <v>3</v>
      </c>
      <c r="V294" s="113">
        <f t="shared" si="113"/>
        <v>0</v>
      </c>
      <c r="W294" s="114">
        <f t="shared" si="114"/>
        <v>0</v>
      </c>
      <c r="X294" s="115">
        <f t="shared" si="115"/>
        <v>0</v>
      </c>
      <c r="Y294" s="443"/>
    </row>
    <row r="295" spans="1:25" ht="21.95" hidden="1" customHeight="1" outlineLevel="2" x14ac:dyDescent="0.25">
      <c r="A295" s="207"/>
      <c r="B295" s="286" t="s">
        <v>471</v>
      </c>
      <c r="C295" s="225">
        <v>2</v>
      </c>
      <c r="D295" s="222"/>
      <c r="E295" s="217"/>
      <c r="F295" s="253" t="s">
        <v>556</v>
      </c>
      <c r="G295" s="213">
        <v>1</v>
      </c>
      <c r="H295" s="214">
        <v>8</v>
      </c>
      <c r="I295" s="215">
        <v>95</v>
      </c>
      <c r="J295" s="214"/>
      <c r="K295" s="214" t="s">
        <v>306</v>
      </c>
      <c r="L295" s="216"/>
      <c r="M295" s="217"/>
      <c r="N295" s="217"/>
      <c r="O295" s="217"/>
      <c r="P295" s="217"/>
      <c r="Q295" s="217">
        <v>5</v>
      </c>
      <c r="R295" s="217"/>
      <c r="S295" s="113">
        <v>2</v>
      </c>
      <c r="T295" s="196">
        <f t="shared" si="109"/>
        <v>5</v>
      </c>
      <c r="U295" s="115">
        <v>5</v>
      </c>
      <c r="V295" s="113">
        <f t="shared" si="113"/>
        <v>5</v>
      </c>
      <c r="W295" s="114">
        <f t="shared" si="114"/>
        <v>5</v>
      </c>
      <c r="X295" s="115">
        <f t="shared" si="115"/>
        <v>25</v>
      </c>
      <c r="Y295" s="443" t="s">
        <v>670</v>
      </c>
    </row>
    <row r="296" spans="1:25" s="359" customFormat="1" ht="21.95" hidden="1" customHeight="1" outlineLevel="1" x14ac:dyDescent="0.25">
      <c r="A296" s="345"/>
      <c r="B296" s="346" t="s">
        <v>471</v>
      </c>
      <c r="C296" s="347">
        <v>3</v>
      </c>
      <c r="D296" s="348" t="s">
        <v>326</v>
      </c>
      <c r="E296" s="349"/>
      <c r="F296" s="360"/>
      <c r="G296" s="351"/>
      <c r="H296" s="352"/>
      <c r="I296" s="353"/>
      <c r="J296" s="352"/>
      <c r="K296" s="352"/>
      <c r="L296" s="354"/>
      <c r="M296" s="349"/>
      <c r="N296" s="349"/>
      <c r="O296" s="349"/>
      <c r="P296" s="349"/>
      <c r="Q296" s="349"/>
      <c r="R296" s="349"/>
      <c r="S296" s="355"/>
      <c r="T296" s="361"/>
      <c r="U296" s="357"/>
      <c r="V296" s="355"/>
      <c r="W296" s="358"/>
      <c r="X296" s="357"/>
      <c r="Y296" s="447"/>
    </row>
    <row r="297" spans="1:25" ht="21.95" hidden="1" customHeight="1" outlineLevel="2" x14ac:dyDescent="0.25">
      <c r="A297" s="207"/>
      <c r="B297" s="286" t="s">
        <v>471</v>
      </c>
      <c r="C297" s="224">
        <v>3</v>
      </c>
      <c r="D297" s="221"/>
      <c r="E297" s="212" t="s">
        <v>521</v>
      </c>
      <c r="F297" s="229" t="s">
        <v>472</v>
      </c>
      <c r="G297" s="208">
        <v>10</v>
      </c>
      <c r="H297" s="209">
        <v>7</v>
      </c>
      <c r="I297" s="210">
        <v>95</v>
      </c>
      <c r="J297" s="209"/>
      <c r="K297" s="209" t="s">
        <v>306</v>
      </c>
      <c r="L297" s="211"/>
      <c r="M297" s="212"/>
      <c r="N297" s="212"/>
      <c r="O297" s="212"/>
      <c r="P297" s="212"/>
      <c r="Q297" s="212">
        <v>5</v>
      </c>
      <c r="R297" s="212"/>
      <c r="S297" s="154">
        <v>2</v>
      </c>
      <c r="T297" s="196">
        <f>IFERROR(AVERAGE(L297:R297),"*")</f>
        <v>5</v>
      </c>
      <c r="U297" s="156">
        <v>2</v>
      </c>
      <c r="V297" s="154">
        <f>IF(S297=2,U297,0)</f>
        <v>2</v>
      </c>
      <c r="W297" s="155">
        <f>IF(S297=1,0,U297)</f>
        <v>2</v>
      </c>
      <c r="X297" s="156">
        <f>IFERROR(IF(S297=2,T297*U297,0),"*")</f>
        <v>10</v>
      </c>
      <c r="Y297" s="434" t="s">
        <v>672</v>
      </c>
    </row>
    <row r="298" spans="1:25" ht="21.95" hidden="1" customHeight="1" outlineLevel="2" x14ac:dyDescent="0.25">
      <c r="A298" s="207"/>
      <c r="B298" s="286" t="s">
        <v>471</v>
      </c>
      <c r="C298" s="224">
        <v>3</v>
      </c>
      <c r="D298" s="221"/>
      <c r="E298" s="212" t="s">
        <v>521</v>
      </c>
      <c r="F298" s="229" t="s">
        <v>424</v>
      </c>
      <c r="G298" s="208">
        <v>20</v>
      </c>
      <c r="H298" s="209">
        <v>7</v>
      </c>
      <c r="I298" s="210">
        <v>95</v>
      </c>
      <c r="J298" s="209"/>
      <c r="K298" s="209" t="s">
        <v>306</v>
      </c>
      <c r="L298" s="211">
        <v>5</v>
      </c>
      <c r="M298" s="212">
        <v>5</v>
      </c>
      <c r="N298" s="212"/>
      <c r="O298" s="426"/>
      <c r="P298" s="426"/>
      <c r="Q298" s="212">
        <v>5</v>
      </c>
      <c r="R298" s="212">
        <v>4</v>
      </c>
      <c r="S298" s="154">
        <v>2</v>
      </c>
      <c r="T298" s="196">
        <f>IFERROR(AVERAGE(L298:R298),"*")</f>
        <v>4.75</v>
      </c>
      <c r="U298" s="156">
        <v>3</v>
      </c>
      <c r="V298" s="154">
        <f>IF(S298=2,U298,0)</f>
        <v>3</v>
      </c>
      <c r="W298" s="155">
        <f>IF(S298=1,0,U298)</f>
        <v>3</v>
      </c>
      <c r="X298" s="156">
        <f>IFERROR(IF(S298=2,T298*U298,0),"*")</f>
        <v>14.25</v>
      </c>
      <c r="Y298" s="434"/>
    </row>
    <row r="299" spans="1:25" ht="21.95" hidden="1" customHeight="1" outlineLevel="2" x14ac:dyDescent="0.25">
      <c r="A299" s="207"/>
      <c r="B299" s="286" t="s">
        <v>471</v>
      </c>
      <c r="C299" s="224">
        <v>3</v>
      </c>
      <c r="D299" s="221"/>
      <c r="E299" s="212" t="s">
        <v>521</v>
      </c>
      <c r="F299" s="229" t="s">
        <v>423</v>
      </c>
      <c r="G299" s="208">
        <v>20</v>
      </c>
      <c r="H299" s="209">
        <v>8</v>
      </c>
      <c r="I299" s="210">
        <v>95</v>
      </c>
      <c r="J299" s="209"/>
      <c r="K299" s="209" t="s">
        <v>306</v>
      </c>
      <c r="L299" s="211"/>
      <c r="M299" s="212">
        <v>5</v>
      </c>
      <c r="N299" s="212"/>
      <c r="O299" s="212"/>
      <c r="P299" s="212"/>
      <c r="Q299" s="212">
        <v>5</v>
      </c>
      <c r="R299" s="212"/>
      <c r="S299" s="154">
        <v>2</v>
      </c>
      <c r="T299" s="196">
        <f t="shared" ref="T299:T314" si="116">IFERROR(AVERAGE(L299:R299),"*")</f>
        <v>5</v>
      </c>
      <c r="U299" s="156">
        <v>3</v>
      </c>
      <c r="V299" s="154">
        <f t="shared" ref="V299:V314" si="117">IF(S299=2,U299,0)</f>
        <v>3</v>
      </c>
      <c r="W299" s="155">
        <f t="shared" ref="W299:W314" si="118">IF(S299=1,0,U299)</f>
        <v>3</v>
      </c>
      <c r="X299" s="156">
        <f t="shared" ref="X299:X314" si="119">IFERROR(IF(S299=2,T299*U299,0),"*")</f>
        <v>15</v>
      </c>
      <c r="Y299" s="434"/>
    </row>
    <row r="300" spans="1:25" ht="21.95" hidden="1" customHeight="1" outlineLevel="2" x14ac:dyDescent="0.25">
      <c r="A300" s="207"/>
      <c r="B300" s="286" t="s">
        <v>471</v>
      </c>
      <c r="C300" s="224">
        <v>3</v>
      </c>
      <c r="D300" s="221"/>
      <c r="E300" s="212" t="s">
        <v>521</v>
      </c>
      <c r="F300" s="229" t="s">
        <v>412</v>
      </c>
      <c r="G300" s="208">
        <v>20</v>
      </c>
      <c r="H300" s="209">
        <v>8</v>
      </c>
      <c r="I300" s="210">
        <v>95</v>
      </c>
      <c r="J300" s="209"/>
      <c r="K300" s="209" t="s">
        <v>306</v>
      </c>
      <c r="L300" s="211"/>
      <c r="M300" s="212">
        <v>5</v>
      </c>
      <c r="N300" s="212"/>
      <c r="O300" s="212"/>
      <c r="P300" s="212"/>
      <c r="Q300" s="212">
        <v>5</v>
      </c>
      <c r="R300" s="212"/>
      <c r="S300" s="154">
        <v>2</v>
      </c>
      <c r="T300" s="196">
        <f t="shared" si="116"/>
        <v>5</v>
      </c>
      <c r="U300" s="156">
        <v>3</v>
      </c>
      <c r="V300" s="154">
        <f t="shared" si="117"/>
        <v>3</v>
      </c>
      <c r="W300" s="155">
        <f t="shared" si="118"/>
        <v>3</v>
      </c>
      <c r="X300" s="156">
        <f t="shared" si="119"/>
        <v>15</v>
      </c>
      <c r="Y300" s="434"/>
    </row>
    <row r="301" spans="1:25" ht="21.95" customHeight="1" outlineLevel="2" x14ac:dyDescent="0.25">
      <c r="A301" s="207"/>
      <c r="B301" s="286" t="s">
        <v>471</v>
      </c>
      <c r="C301" s="224">
        <v>3</v>
      </c>
      <c r="D301" s="221"/>
      <c r="E301" s="212" t="s">
        <v>522</v>
      </c>
      <c r="F301" s="229" t="s">
        <v>428</v>
      </c>
      <c r="G301" s="208">
        <v>15</v>
      </c>
      <c r="H301" s="209">
        <v>9</v>
      </c>
      <c r="I301" s="210">
        <v>95</v>
      </c>
      <c r="J301" s="209"/>
      <c r="K301" s="209" t="s">
        <v>306</v>
      </c>
      <c r="L301" s="211"/>
      <c r="M301" s="212"/>
      <c r="N301" s="212"/>
      <c r="O301" s="212"/>
      <c r="P301" s="212"/>
      <c r="Q301" s="212"/>
      <c r="R301" s="212"/>
      <c r="S301" s="154">
        <v>3</v>
      </c>
      <c r="T301" s="196" t="str">
        <f t="shared" si="116"/>
        <v>*</v>
      </c>
      <c r="U301" s="156">
        <v>4</v>
      </c>
      <c r="V301" s="154">
        <f t="shared" si="117"/>
        <v>0</v>
      </c>
      <c r="W301" s="155">
        <f t="shared" si="118"/>
        <v>4</v>
      </c>
      <c r="X301" s="156">
        <f t="shared" si="119"/>
        <v>0</v>
      </c>
      <c r="Y301" s="434"/>
    </row>
    <row r="302" spans="1:25" ht="21.95" hidden="1" customHeight="1" outlineLevel="2" x14ac:dyDescent="0.25">
      <c r="A302" s="207"/>
      <c r="B302" s="286" t="s">
        <v>471</v>
      </c>
      <c r="C302" s="224">
        <v>3</v>
      </c>
      <c r="D302" s="221"/>
      <c r="E302" s="212" t="s">
        <v>521</v>
      </c>
      <c r="F302" s="229" t="s">
        <v>413</v>
      </c>
      <c r="G302" s="208">
        <v>20</v>
      </c>
      <c r="H302" s="209">
        <v>9</v>
      </c>
      <c r="I302" s="210">
        <v>95</v>
      </c>
      <c r="J302" s="209"/>
      <c r="K302" s="209" t="s">
        <v>306</v>
      </c>
      <c r="L302" s="211"/>
      <c r="M302" s="212">
        <v>5</v>
      </c>
      <c r="N302" s="212"/>
      <c r="O302" s="212"/>
      <c r="P302" s="212"/>
      <c r="Q302" s="212">
        <v>5</v>
      </c>
      <c r="R302" s="212"/>
      <c r="S302" s="154">
        <v>2</v>
      </c>
      <c r="T302" s="196">
        <f t="shared" si="116"/>
        <v>5</v>
      </c>
      <c r="U302" s="156">
        <v>3</v>
      </c>
      <c r="V302" s="154">
        <f t="shared" si="117"/>
        <v>3</v>
      </c>
      <c r="W302" s="155">
        <f t="shared" si="118"/>
        <v>3</v>
      </c>
      <c r="X302" s="156">
        <f t="shared" si="119"/>
        <v>15</v>
      </c>
      <c r="Y302" s="434"/>
    </row>
    <row r="303" spans="1:25" ht="21.95" hidden="1" customHeight="1" outlineLevel="2" x14ac:dyDescent="0.25">
      <c r="A303" s="207"/>
      <c r="B303" s="286" t="s">
        <v>471</v>
      </c>
      <c r="C303" s="224">
        <v>3</v>
      </c>
      <c r="D303" s="221"/>
      <c r="E303" s="212" t="s">
        <v>521</v>
      </c>
      <c r="F303" s="229" t="s">
        <v>414</v>
      </c>
      <c r="G303" s="208">
        <v>20</v>
      </c>
      <c r="H303" s="209">
        <v>10</v>
      </c>
      <c r="I303" s="210">
        <v>95</v>
      </c>
      <c r="J303" s="209"/>
      <c r="K303" s="209" t="s">
        <v>306</v>
      </c>
      <c r="L303" s="211"/>
      <c r="M303" s="212">
        <v>5</v>
      </c>
      <c r="N303" s="212"/>
      <c r="O303" s="212"/>
      <c r="P303" s="212"/>
      <c r="Q303" s="212">
        <v>5</v>
      </c>
      <c r="R303" s="212"/>
      <c r="S303" s="154">
        <v>2</v>
      </c>
      <c r="T303" s="196">
        <f t="shared" si="116"/>
        <v>5</v>
      </c>
      <c r="U303" s="156">
        <v>3</v>
      </c>
      <c r="V303" s="154">
        <f t="shared" si="117"/>
        <v>3</v>
      </c>
      <c r="W303" s="155">
        <f t="shared" si="118"/>
        <v>3</v>
      </c>
      <c r="X303" s="156">
        <f t="shared" si="119"/>
        <v>15</v>
      </c>
      <c r="Y303" s="434"/>
    </row>
    <row r="304" spans="1:25" ht="21.95" hidden="1" customHeight="1" outlineLevel="2" x14ac:dyDescent="0.25">
      <c r="A304" s="207"/>
      <c r="B304" s="286" t="s">
        <v>471</v>
      </c>
      <c r="C304" s="224">
        <v>3</v>
      </c>
      <c r="D304" s="221"/>
      <c r="E304" s="212" t="s">
        <v>521</v>
      </c>
      <c r="F304" s="229" t="s">
        <v>415</v>
      </c>
      <c r="G304" s="208">
        <v>20</v>
      </c>
      <c r="H304" s="209">
        <v>11</v>
      </c>
      <c r="I304" s="210">
        <v>95</v>
      </c>
      <c r="J304" s="209"/>
      <c r="K304" s="209" t="s">
        <v>306</v>
      </c>
      <c r="L304" s="211"/>
      <c r="M304" s="212"/>
      <c r="N304" s="212"/>
      <c r="O304" s="212"/>
      <c r="P304" s="212"/>
      <c r="Q304" s="212"/>
      <c r="R304" s="212"/>
      <c r="S304" s="154">
        <v>1</v>
      </c>
      <c r="T304" s="196" t="str">
        <f t="shared" si="116"/>
        <v>*</v>
      </c>
      <c r="U304" s="156">
        <v>3</v>
      </c>
      <c r="V304" s="154">
        <f t="shared" si="117"/>
        <v>0</v>
      </c>
      <c r="W304" s="155">
        <f t="shared" si="118"/>
        <v>0</v>
      </c>
      <c r="X304" s="156">
        <f t="shared" si="119"/>
        <v>0</v>
      </c>
      <c r="Y304" s="434"/>
    </row>
    <row r="305" spans="1:25" ht="21.95" customHeight="1" outlineLevel="2" x14ac:dyDescent="0.25">
      <c r="A305" s="207"/>
      <c r="B305" s="286" t="s">
        <v>471</v>
      </c>
      <c r="C305" s="224">
        <v>3</v>
      </c>
      <c r="D305" s="221"/>
      <c r="E305" s="212" t="s">
        <v>522</v>
      </c>
      <c r="F305" s="229" t="s">
        <v>428</v>
      </c>
      <c r="G305" s="208">
        <v>30</v>
      </c>
      <c r="H305" s="209">
        <v>11</v>
      </c>
      <c r="I305" s="210">
        <v>95</v>
      </c>
      <c r="J305" s="209"/>
      <c r="K305" s="209" t="s">
        <v>306</v>
      </c>
      <c r="L305" s="211"/>
      <c r="M305" s="212"/>
      <c r="N305" s="212"/>
      <c r="O305" s="212"/>
      <c r="P305" s="212"/>
      <c r="Q305" s="212"/>
      <c r="R305" s="212"/>
      <c r="S305" s="154">
        <v>1</v>
      </c>
      <c r="T305" s="196" t="str">
        <f t="shared" si="116"/>
        <v>*</v>
      </c>
      <c r="U305" s="156">
        <v>4</v>
      </c>
      <c r="V305" s="154">
        <f t="shared" si="117"/>
        <v>0</v>
      </c>
      <c r="W305" s="155">
        <f t="shared" si="118"/>
        <v>0</v>
      </c>
      <c r="X305" s="156">
        <f t="shared" si="119"/>
        <v>0</v>
      </c>
      <c r="Y305" s="434"/>
    </row>
    <row r="306" spans="1:25" ht="21.95" hidden="1" customHeight="1" outlineLevel="2" x14ac:dyDescent="0.25">
      <c r="A306" s="207"/>
      <c r="B306" s="286" t="s">
        <v>471</v>
      </c>
      <c r="C306" s="224">
        <v>3</v>
      </c>
      <c r="D306" s="221"/>
      <c r="E306" s="212" t="s">
        <v>521</v>
      </c>
      <c r="F306" s="229" t="s">
        <v>416</v>
      </c>
      <c r="G306" s="208">
        <v>20</v>
      </c>
      <c r="H306" s="209">
        <v>12</v>
      </c>
      <c r="I306" s="210">
        <v>95</v>
      </c>
      <c r="J306" s="209"/>
      <c r="K306" s="209" t="s">
        <v>306</v>
      </c>
      <c r="L306" s="211"/>
      <c r="M306" s="212"/>
      <c r="N306" s="212"/>
      <c r="O306" s="212"/>
      <c r="P306" s="212"/>
      <c r="Q306" s="212"/>
      <c r="R306" s="212"/>
      <c r="S306" s="154">
        <v>1</v>
      </c>
      <c r="T306" s="196" t="str">
        <f t="shared" si="116"/>
        <v>*</v>
      </c>
      <c r="U306" s="156">
        <v>3</v>
      </c>
      <c r="V306" s="154">
        <f t="shared" si="117"/>
        <v>0</v>
      </c>
      <c r="W306" s="155">
        <f t="shared" si="118"/>
        <v>0</v>
      </c>
      <c r="X306" s="156">
        <f t="shared" si="119"/>
        <v>0</v>
      </c>
      <c r="Y306" s="434"/>
    </row>
    <row r="307" spans="1:25" ht="21.95" customHeight="1" outlineLevel="2" x14ac:dyDescent="0.25">
      <c r="A307" s="207"/>
      <c r="B307" s="286" t="s">
        <v>471</v>
      </c>
      <c r="C307" s="224">
        <v>3</v>
      </c>
      <c r="D307" s="221"/>
      <c r="E307" s="212" t="s">
        <v>522</v>
      </c>
      <c r="F307" s="229" t="s">
        <v>428</v>
      </c>
      <c r="G307" s="208">
        <v>16</v>
      </c>
      <c r="H307" s="209">
        <v>2</v>
      </c>
      <c r="I307" s="210">
        <v>96</v>
      </c>
      <c r="J307" s="209"/>
      <c r="K307" s="209" t="s">
        <v>306</v>
      </c>
      <c r="L307" s="211"/>
      <c r="M307" s="212"/>
      <c r="N307" s="212"/>
      <c r="O307" s="212"/>
      <c r="P307" s="212"/>
      <c r="Q307" s="212"/>
      <c r="R307" s="212"/>
      <c r="S307" s="154">
        <v>1</v>
      </c>
      <c r="T307" s="196" t="str">
        <f t="shared" si="116"/>
        <v>*</v>
      </c>
      <c r="U307" s="156">
        <v>4</v>
      </c>
      <c r="V307" s="154">
        <f t="shared" si="117"/>
        <v>0</v>
      </c>
      <c r="W307" s="155">
        <f t="shared" si="118"/>
        <v>0</v>
      </c>
      <c r="X307" s="156">
        <f t="shared" si="119"/>
        <v>0</v>
      </c>
      <c r="Y307" s="434"/>
    </row>
    <row r="308" spans="1:25" ht="21.95" hidden="1" customHeight="1" outlineLevel="2" x14ac:dyDescent="0.25">
      <c r="A308" s="207"/>
      <c r="B308" s="286" t="s">
        <v>471</v>
      </c>
      <c r="C308" s="224">
        <v>3</v>
      </c>
      <c r="D308" s="221"/>
      <c r="E308" s="212" t="s">
        <v>521</v>
      </c>
      <c r="F308" s="229" t="s">
        <v>417</v>
      </c>
      <c r="G308" s="208">
        <v>20</v>
      </c>
      <c r="H308" s="209">
        <v>2</v>
      </c>
      <c r="I308" s="210">
        <v>96</v>
      </c>
      <c r="J308" s="209"/>
      <c r="K308" s="209" t="s">
        <v>306</v>
      </c>
      <c r="L308" s="211"/>
      <c r="M308" s="212"/>
      <c r="N308" s="212"/>
      <c r="O308" s="212"/>
      <c r="P308" s="212"/>
      <c r="Q308" s="212"/>
      <c r="R308" s="212"/>
      <c r="S308" s="154">
        <v>1</v>
      </c>
      <c r="T308" s="196" t="str">
        <f t="shared" si="116"/>
        <v>*</v>
      </c>
      <c r="U308" s="156">
        <v>3</v>
      </c>
      <c r="V308" s="154">
        <f t="shared" si="117"/>
        <v>0</v>
      </c>
      <c r="W308" s="155">
        <f t="shared" si="118"/>
        <v>0</v>
      </c>
      <c r="X308" s="156">
        <f t="shared" si="119"/>
        <v>0</v>
      </c>
      <c r="Y308" s="434"/>
    </row>
    <row r="309" spans="1:25" ht="21.95" hidden="1" customHeight="1" outlineLevel="2" x14ac:dyDescent="0.25">
      <c r="A309" s="207"/>
      <c r="B309" s="286" t="s">
        <v>471</v>
      </c>
      <c r="C309" s="224">
        <v>3</v>
      </c>
      <c r="D309" s="221"/>
      <c r="E309" s="212" t="s">
        <v>521</v>
      </c>
      <c r="F309" s="229" t="s">
        <v>418</v>
      </c>
      <c r="G309" s="208">
        <v>20</v>
      </c>
      <c r="H309" s="209">
        <v>2</v>
      </c>
      <c r="I309" s="210">
        <v>96</v>
      </c>
      <c r="J309" s="209"/>
      <c r="K309" s="209" t="s">
        <v>306</v>
      </c>
      <c r="L309" s="211"/>
      <c r="M309" s="212"/>
      <c r="N309" s="212"/>
      <c r="O309" s="212"/>
      <c r="P309" s="212"/>
      <c r="Q309" s="212"/>
      <c r="R309" s="212"/>
      <c r="S309" s="154">
        <v>1</v>
      </c>
      <c r="T309" s="196" t="str">
        <f t="shared" si="116"/>
        <v>*</v>
      </c>
      <c r="U309" s="156">
        <v>3</v>
      </c>
      <c r="V309" s="154">
        <f t="shared" si="117"/>
        <v>0</v>
      </c>
      <c r="W309" s="155">
        <f t="shared" si="118"/>
        <v>0</v>
      </c>
      <c r="X309" s="156">
        <f t="shared" si="119"/>
        <v>0</v>
      </c>
      <c r="Y309" s="434"/>
    </row>
    <row r="310" spans="1:25" ht="21.95" hidden="1" customHeight="1" outlineLevel="2" x14ac:dyDescent="0.25">
      <c r="A310" s="207"/>
      <c r="B310" s="286" t="s">
        <v>471</v>
      </c>
      <c r="C310" s="224">
        <v>3</v>
      </c>
      <c r="D310" s="221"/>
      <c r="E310" s="212" t="s">
        <v>521</v>
      </c>
      <c r="F310" s="229" t="s">
        <v>441</v>
      </c>
      <c r="G310" s="208">
        <v>1</v>
      </c>
      <c r="H310" s="209">
        <v>3</v>
      </c>
      <c r="I310" s="210">
        <v>96</v>
      </c>
      <c r="J310" s="209"/>
      <c r="K310" s="209" t="s">
        <v>306</v>
      </c>
      <c r="L310" s="211"/>
      <c r="M310" s="212"/>
      <c r="N310" s="212"/>
      <c r="O310" s="212"/>
      <c r="P310" s="212"/>
      <c r="Q310" s="212"/>
      <c r="R310" s="212"/>
      <c r="S310" s="154">
        <v>1</v>
      </c>
      <c r="T310" s="196" t="str">
        <f t="shared" si="116"/>
        <v>*</v>
      </c>
      <c r="U310" s="156">
        <v>3</v>
      </c>
      <c r="V310" s="154">
        <f t="shared" si="117"/>
        <v>0</v>
      </c>
      <c r="W310" s="155">
        <f t="shared" si="118"/>
        <v>0</v>
      </c>
      <c r="X310" s="156">
        <f t="shared" si="119"/>
        <v>0</v>
      </c>
      <c r="Y310" s="434"/>
    </row>
    <row r="311" spans="1:25" ht="21.95" hidden="1" customHeight="1" outlineLevel="2" x14ac:dyDescent="0.25">
      <c r="A311" s="207"/>
      <c r="B311" s="286" t="s">
        <v>471</v>
      </c>
      <c r="C311" s="224">
        <v>3</v>
      </c>
      <c r="D311" s="221"/>
      <c r="E311" s="212" t="s">
        <v>521</v>
      </c>
      <c r="F311" s="229" t="s">
        <v>419</v>
      </c>
      <c r="G311" s="208">
        <v>20</v>
      </c>
      <c r="H311" s="209">
        <v>3</v>
      </c>
      <c r="I311" s="210">
        <v>96</v>
      </c>
      <c r="J311" s="209"/>
      <c r="K311" s="209" t="s">
        <v>306</v>
      </c>
      <c r="L311" s="211"/>
      <c r="M311" s="212"/>
      <c r="N311" s="212"/>
      <c r="O311" s="212"/>
      <c r="P311" s="212"/>
      <c r="Q311" s="212"/>
      <c r="R311" s="212"/>
      <c r="S311" s="154">
        <v>1</v>
      </c>
      <c r="T311" s="196" t="str">
        <f t="shared" si="116"/>
        <v>*</v>
      </c>
      <c r="U311" s="156">
        <v>3</v>
      </c>
      <c r="V311" s="154">
        <f t="shared" si="117"/>
        <v>0</v>
      </c>
      <c r="W311" s="155">
        <f t="shared" si="118"/>
        <v>0</v>
      </c>
      <c r="X311" s="156">
        <f t="shared" si="119"/>
        <v>0</v>
      </c>
      <c r="Y311" s="434"/>
    </row>
    <row r="312" spans="1:25" ht="21.95" hidden="1" customHeight="1" outlineLevel="2" x14ac:dyDescent="0.25">
      <c r="A312" s="207"/>
      <c r="B312" s="286" t="s">
        <v>471</v>
      </c>
      <c r="C312" s="224">
        <v>3</v>
      </c>
      <c r="D312" s="221"/>
      <c r="E312" s="212" t="s">
        <v>521</v>
      </c>
      <c r="F312" s="229" t="s">
        <v>420</v>
      </c>
      <c r="G312" s="208">
        <v>20</v>
      </c>
      <c r="H312" s="209">
        <v>4</v>
      </c>
      <c r="I312" s="210">
        <v>96</v>
      </c>
      <c r="J312" s="209"/>
      <c r="K312" s="209" t="s">
        <v>306</v>
      </c>
      <c r="L312" s="211"/>
      <c r="M312" s="212"/>
      <c r="N312" s="212"/>
      <c r="O312" s="212"/>
      <c r="P312" s="212"/>
      <c r="Q312" s="212"/>
      <c r="R312" s="212"/>
      <c r="S312" s="154">
        <v>1</v>
      </c>
      <c r="T312" s="196" t="str">
        <f t="shared" si="116"/>
        <v>*</v>
      </c>
      <c r="U312" s="156">
        <v>3</v>
      </c>
      <c r="V312" s="154">
        <f t="shared" si="117"/>
        <v>0</v>
      </c>
      <c r="W312" s="155">
        <f t="shared" si="118"/>
        <v>0</v>
      </c>
      <c r="X312" s="156">
        <f t="shared" si="119"/>
        <v>0</v>
      </c>
      <c r="Y312" s="434"/>
    </row>
    <row r="313" spans="1:25" ht="21.95" hidden="1" customHeight="1" outlineLevel="2" x14ac:dyDescent="0.25">
      <c r="A313" s="207"/>
      <c r="B313" s="286" t="s">
        <v>471</v>
      </c>
      <c r="C313" s="224">
        <v>3</v>
      </c>
      <c r="D313" s="221"/>
      <c r="E313" s="212" t="s">
        <v>521</v>
      </c>
      <c r="F313" s="229" t="s">
        <v>421</v>
      </c>
      <c r="G313" s="208">
        <v>20</v>
      </c>
      <c r="H313" s="209">
        <v>5</v>
      </c>
      <c r="I313" s="210">
        <v>96</v>
      </c>
      <c r="J313" s="209"/>
      <c r="K313" s="209" t="s">
        <v>306</v>
      </c>
      <c r="L313" s="211"/>
      <c r="M313" s="212"/>
      <c r="N313" s="212"/>
      <c r="O313" s="212"/>
      <c r="P313" s="212"/>
      <c r="Q313" s="212"/>
      <c r="R313" s="212"/>
      <c r="S313" s="154">
        <v>1</v>
      </c>
      <c r="T313" s="196" t="str">
        <f t="shared" si="116"/>
        <v>*</v>
      </c>
      <c r="U313" s="156">
        <v>3</v>
      </c>
      <c r="V313" s="154">
        <f t="shared" si="117"/>
        <v>0</v>
      </c>
      <c r="W313" s="155">
        <f t="shared" si="118"/>
        <v>0</v>
      </c>
      <c r="X313" s="156">
        <f t="shared" si="119"/>
        <v>0</v>
      </c>
      <c r="Y313" s="434"/>
    </row>
    <row r="314" spans="1:25" ht="21.95" hidden="1" customHeight="1" outlineLevel="2" x14ac:dyDescent="0.25">
      <c r="A314" s="207"/>
      <c r="B314" s="286" t="s">
        <v>471</v>
      </c>
      <c r="C314" s="224">
        <v>3</v>
      </c>
      <c r="D314" s="221"/>
      <c r="E314" s="212" t="s">
        <v>521</v>
      </c>
      <c r="F314" s="229" t="s">
        <v>422</v>
      </c>
      <c r="G314" s="208">
        <v>20</v>
      </c>
      <c r="H314" s="209">
        <v>6</v>
      </c>
      <c r="I314" s="210">
        <v>96</v>
      </c>
      <c r="J314" s="209"/>
      <c r="K314" s="209" t="s">
        <v>306</v>
      </c>
      <c r="L314" s="211"/>
      <c r="M314" s="212"/>
      <c r="N314" s="212"/>
      <c r="O314" s="212"/>
      <c r="P314" s="212"/>
      <c r="Q314" s="212"/>
      <c r="R314" s="212"/>
      <c r="S314" s="154">
        <v>1</v>
      </c>
      <c r="T314" s="196" t="str">
        <f t="shared" si="116"/>
        <v>*</v>
      </c>
      <c r="U314" s="156">
        <v>3</v>
      </c>
      <c r="V314" s="154">
        <f t="shared" si="117"/>
        <v>0</v>
      </c>
      <c r="W314" s="155">
        <f t="shared" si="118"/>
        <v>0</v>
      </c>
      <c r="X314" s="156">
        <f t="shared" si="119"/>
        <v>0</v>
      </c>
      <c r="Y314" s="434"/>
    </row>
    <row r="315" spans="1:25" hidden="1" x14ac:dyDescent="0.25">
      <c r="B315" s="284"/>
      <c r="F315" s="227"/>
    </row>
    <row r="316" spans="1:25" x14ac:dyDescent="0.25">
      <c r="F316" s="229"/>
    </row>
    <row r="317" spans="1:25" x14ac:dyDescent="0.25">
      <c r="F317" s="229"/>
    </row>
    <row r="318" spans="1:25" x14ac:dyDescent="0.25">
      <c r="F318" s="230"/>
    </row>
  </sheetData>
  <autoFilter ref="A5:Y315">
    <filterColumn colId="4">
      <filters>
        <filter val="ب"/>
      </filters>
    </filterColumn>
  </autoFilter>
  <customSheetViews>
    <customSheetView guid="{159B670B-5A9A-4978-8B1D-ABF49F0883F3}" showPageBreaks="1" printArea="1" topLeftCell="A44">
      <selection activeCell="G113" sqref="G113"/>
      <pageMargins left="0.2" right="0.2" top="0.75" bottom="0.25" header="1.05" footer="0.05"/>
      <pageSetup paperSize="9" scale="96" orientation="landscape" r:id="rId1"/>
    </customSheetView>
  </customSheetViews>
  <mergeCells count="3">
    <mergeCell ref="B2:E2"/>
    <mergeCell ref="F2:J2"/>
    <mergeCell ref="K2:X2"/>
  </mergeCells>
  <conditionalFormatting sqref="B1:B1048576">
    <cfRule type="cellIs" dxfId="11" priority="101" operator="equal">
      <formula>"م"</formula>
    </cfRule>
    <cfRule type="cellIs" dxfId="10" priority="102" operator="equal">
      <formula>"س"</formula>
    </cfRule>
    <cfRule type="cellIs" dxfId="9" priority="103" operator="equal">
      <formula>"ا"</formula>
    </cfRule>
    <cfRule type="cellIs" dxfId="8" priority="104" operator="equal">
      <formula>"د"</formula>
    </cfRule>
  </conditionalFormatting>
  <conditionalFormatting sqref="A1:XFD21 A23:XFD77 A22:X22 Z22:XFD22 A79:XFD81 A78:X78 Z78:XFD78 A82:X82 Z82:XFD82 A83:XFD1048576">
    <cfRule type="cellIs" dxfId="7" priority="7" operator="equal">
      <formula>"؟"</formula>
    </cfRule>
    <cfRule type="cellIs" dxfId="6" priority="8" operator="equal">
      <formula>"?"</formula>
    </cfRule>
  </conditionalFormatting>
  <conditionalFormatting sqref="Y22">
    <cfRule type="cellIs" dxfId="5" priority="5" operator="equal">
      <formula>"؟"</formula>
    </cfRule>
    <cfRule type="cellIs" dxfId="4" priority="6" operator="equal">
      <formula>"?"</formula>
    </cfRule>
  </conditionalFormatting>
  <conditionalFormatting sqref="Y78">
    <cfRule type="cellIs" dxfId="3" priority="3" operator="equal">
      <formula>"؟"</formula>
    </cfRule>
    <cfRule type="cellIs" dxfId="2" priority="4" operator="equal">
      <formula>"?"</formula>
    </cfRule>
  </conditionalFormatting>
  <conditionalFormatting sqref="Y82">
    <cfRule type="cellIs" dxfId="1" priority="1" operator="equal">
      <formula>"؟"</formula>
    </cfRule>
    <cfRule type="cellIs" dxfId="0" priority="2" operator="equal">
      <formula>"?"</formula>
    </cfRule>
  </conditionalFormatting>
  <hyperlinks>
    <hyperlink ref="Y20" r:id="rId2"/>
    <hyperlink ref="Y46" r:id="rId3"/>
    <hyperlink ref="Y129" r:id="rId4"/>
    <hyperlink ref="Y138" r:id="rId5"/>
    <hyperlink ref="Y191" r:id="rId6"/>
    <hyperlink ref="Y181" r:id="rId7"/>
    <hyperlink ref="Y26" r:id="rId8"/>
    <hyperlink ref="Y36" r:id="rId9"/>
    <hyperlink ref="Y37" r:id="rId10"/>
    <hyperlink ref="Y288" r:id="rId11"/>
    <hyperlink ref="Y282" r:id="rId12"/>
    <hyperlink ref="Y22" r:id="rId13"/>
    <hyperlink ref="Y78" r:id="rId14"/>
    <hyperlink ref="Y82" r:id="rId15"/>
    <hyperlink ref="Y13" r:id="rId16"/>
    <hyperlink ref="Y30" r:id="rId17"/>
    <hyperlink ref="Y34" r:id="rId18"/>
    <hyperlink ref="Y109" r:id="rId19"/>
    <hyperlink ref="Y10" r:id="rId20"/>
    <hyperlink ref="Y45" r:id="rId21"/>
  </hyperlinks>
  <pageMargins left="0.39370078740157483" right="0.39370078740157483" top="0.35433070866141736" bottom="0.23622047244094491" header="1.0629921259842521" footer="3.937007874015748E-2"/>
  <pageSetup paperSize="9" scale="96" orientation="landscape" r:id="rId22"/>
  <legacyDrawing r:id="rId2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N76"/>
  <sheetViews>
    <sheetView rightToLeft="1" view="pageBreakPreview" zoomScale="120" zoomScaleNormal="100" zoomScaleSheetLayoutView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29" sqref="M29"/>
    </sheetView>
  </sheetViews>
  <sheetFormatPr defaultColWidth="9.140625" defaultRowHeight="19.5" outlineLevelRow="2" x14ac:dyDescent="0.25"/>
  <cols>
    <col min="1" max="1" width="2.140625" style="5" customWidth="1"/>
    <col min="2" max="2" width="3.85546875" style="132" customWidth="1"/>
    <col min="3" max="3" width="6.7109375" style="133" customWidth="1"/>
    <col min="4" max="4" width="4.5703125" style="126" customWidth="1"/>
    <col min="5" max="5" width="6.28515625" style="127" customWidth="1"/>
    <col min="6" max="6" width="3.7109375" style="158" customWidth="1"/>
    <col min="7" max="7" width="64.140625" style="158" customWidth="1"/>
    <col min="8" max="8" width="5.7109375" style="119" customWidth="1"/>
    <col min="9" max="9" width="5.7109375" style="120" customWidth="1"/>
    <col min="10" max="10" width="5.7109375" style="121" customWidth="1"/>
    <col min="11" max="11" width="9.85546875" style="119" customWidth="1"/>
    <col min="12" max="12" width="9.85546875" style="120" customWidth="1"/>
    <col min="13" max="13" width="9.85546875" style="121" customWidth="1"/>
    <col min="14" max="14" width="12.85546875" style="5" customWidth="1"/>
    <col min="15" max="16384" width="9.140625" style="5"/>
  </cols>
  <sheetData>
    <row r="1" spans="1:14" ht="6" customHeight="1" thickBot="1" x14ac:dyDescent="0.3">
      <c r="H1" s="109"/>
      <c r="I1" s="109"/>
      <c r="J1" s="109"/>
      <c r="K1" s="109"/>
      <c r="L1" s="109"/>
      <c r="M1" s="109"/>
    </row>
    <row r="2" spans="1:14" s="96" customFormat="1" ht="29.25" customHeight="1" thickTop="1" x14ac:dyDescent="0.25">
      <c r="A2" s="5"/>
      <c r="B2" s="457" t="s">
        <v>290</v>
      </c>
      <c r="C2" s="458"/>
      <c r="D2" s="108"/>
      <c r="E2" s="470" t="s">
        <v>16</v>
      </c>
      <c r="F2" s="470"/>
      <c r="G2" s="470"/>
      <c r="H2" s="456" t="s">
        <v>60</v>
      </c>
      <c r="I2" s="456"/>
      <c r="J2" s="456"/>
      <c r="K2" s="456"/>
      <c r="L2" s="456"/>
      <c r="M2" s="456"/>
      <c r="N2" s="195">
        <v>950614</v>
      </c>
    </row>
    <row r="3" spans="1:14" ht="24" customHeight="1" x14ac:dyDescent="0.25">
      <c r="B3" s="466"/>
      <c r="C3" s="467"/>
      <c r="D3" s="464"/>
      <c r="E3" s="464"/>
      <c r="F3" s="159"/>
      <c r="G3" s="159"/>
      <c r="H3" s="461" t="s">
        <v>64</v>
      </c>
      <c r="I3" s="462"/>
      <c r="J3" s="462"/>
      <c r="K3" s="462"/>
      <c r="L3" s="462"/>
      <c r="M3" s="463"/>
      <c r="N3" s="459" t="s">
        <v>13</v>
      </c>
    </row>
    <row r="4" spans="1:14" ht="39" customHeight="1" thickBot="1" x14ac:dyDescent="0.3">
      <c r="A4" s="13"/>
      <c r="B4" s="468"/>
      <c r="C4" s="469"/>
      <c r="D4" s="465"/>
      <c r="E4" s="465"/>
      <c r="F4" s="160"/>
      <c r="G4" s="160"/>
      <c r="H4" s="105" t="s">
        <v>0</v>
      </c>
      <c r="I4" s="106" t="s">
        <v>1</v>
      </c>
      <c r="J4" s="107" t="s">
        <v>2</v>
      </c>
      <c r="K4" s="105" t="s">
        <v>5</v>
      </c>
      <c r="L4" s="106" t="s">
        <v>61</v>
      </c>
      <c r="M4" s="107" t="s">
        <v>6</v>
      </c>
      <c r="N4" s="460"/>
    </row>
    <row r="5" spans="1:14" s="145" customFormat="1" ht="24.95" customHeight="1" x14ac:dyDescent="0.25">
      <c r="A5" s="136"/>
      <c r="B5" s="134">
        <v>1</v>
      </c>
      <c r="C5" s="139" t="s">
        <v>300</v>
      </c>
      <c r="D5" s="146"/>
      <c r="E5" s="139"/>
      <c r="F5" s="161"/>
      <c r="G5" s="161"/>
      <c r="H5" s="141"/>
      <c r="I5" s="142"/>
      <c r="J5" s="143"/>
      <c r="K5" s="141">
        <f>SUM(K6,K7,K10)</f>
        <v>10</v>
      </c>
      <c r="L5" s="141">
        <f t="shared" ref="L5:M5" si="0">SUM(L6,L7,L10)</f>
        <v>10</v>
      </c>
      <c r="M5" s="141">
        <f t="shared" si="0"/>
        <v>50</v>
      </c>
      <c r="N5" s="144"/>
    </row>
    <row r="6" spans="1:14" ht="21.95" customHeight="1" outlineLevel="1" x14ac:dyDescent="0.25">
      <c r="A6" s="15"/>
      <c r="B6" s="135"/>
      <c r="C6" s="136"/>
      <c r="D6" s="97" t="s">
        <v>279</v>
      </c>
      <c r="E6" s="104" t="s">
        <v>280</v>
      </c>
      <c r="F6" s="166"/>
      <c r="G6" s="166"/>
      <c r="H6" s="110">
        <v>1</v>
      </c>
      <c r="I6" s="111"/>
      <c r="J6" s="112">
        <v>4</v>
      </c>
      <c r="K6" s="110">
        <f>IF(H6=2,J6,0)</f>
        <v>0</v>
      </c>
      <c r="L6" s="111">
        <f>IF(H6=1,0,J6)</f>
        <v>0</v>
      </c>
      <c r="M6" s="112">
        <f>IF(H6=2,I6*J6,0)</f>
        <v>0</v>
      </c>
      <c r="N6" s="98"/>
    </row>
    <row r="7" spans="1:14" ht="21.95" customHeight="1" outlineLevel="1" collapsed="1" x14ac:dyDescent="0.25">
      <c r="A7" s="15"/>
      <c r="B7" s="135"/>
      <c r="C7" s="136"/>
      <c r="D7" s="99" t="s">
        <v>57</v>
      </c>
      <c r="E7" s="100" t="s">
        <v>281</v>
      </c>
      <c r="F7" s="164"/>
      <c r="G7" s="164"/>
      <c r="H7" s="113">
        <v>2</v>
      </c>
      <c r="I7" s="114">
        <v>5</v>
      </c>
      <c r="J7" s="115">
        <v>5</v>
      </c>
      <c r="K7" s="113">
        <f t="shared" ref="K7:K10" si="1">IF(H7=2,J7,0)</f>
        <v>5</v>
      </c>
      <c r="L7" s="114">
        <f t="shared" ref="L7:L10" si="2">IF(H7=1,0,J7)</f>
        <v>5</v>
      </c>
      <c r="M7" s="115">
        <f t="shared" ref="M7:M10" si="3">IF(H7=2,I7*J7,0)</f>
        <v>25</v>
      </c>
      <c r="N7" s="101"/>
    </row>
    <row r="8" spans="1:14" ht="21.95" hidden="1" customHeight="1" outlineLevel="2" x14ac:dyDescent="0.25">
      <c r="A8" s="15"/>
      <c r="B8" s="135"/>
      <c r="C8" s="136"/>
      <c r="D8" s="184"/>
      <c r="E8" s="153"/>
      <c r="F8" s="163">
        <v>1</v>
      </c>
      <c r="G8" s="162" t="s">
        <v>617</v>
      </c>
      <c r="H8" s="154"/>
      <c r="I8" s="155"/>
      <c r="J8" s="156"/>
      <c r="K8" s="154">
        <f t="shared" si="1"/>
        <v>0</v>
      </c>
      <c r="L8" s="155">
        <f t="shared" si="2"/>
        <v>0</v>
      </c>
      <c r="M8" s="156">
        <f t="shared" si="3"/>
        <v>0</v>
      </c>
      <c r="N8" s="157"/>
    </row>
    <row r="9" spans="1:14" ht="21.95" hidden="1" customHeight="1" outlineLevel="2" x14ac:dyDescent="0.25">
      <c r="A9" s="15"/>
      <c r="B9" s="135"/>
      <c r="C9" s="136"/>
      <c r="D9" s="152"/>
      <c r="E9" s="153"/>
      <c r="F9" s="162">
        <v>2</v>
      </c>
      <c r="G9" s="162" t="s">
        <v>63</v>
      </c>
      <c r="H9" s="154"/>
      <c r="I9" s="155"/>
      <c r="J9" s="156"/>
      <c r="K9" s="154">
        <f t="shared" si="1"/>
        <v>0</v>
      </c>
      <c r="L9" s="155">
        <f t="shared" si="2"/>
        <v>0</v>
      </c>
      <c r="M9" s="156">
        <f t="shared" si="3"/>
        <v>0</v>
      </c>
      <c r="N9" s="157"/>
    </row>
    <row r="10" spans="1:14" ht="21.95" customHeight="1" outlineLevel="1" collapsed="1" thickBot="1" x14ac:dyDescent="0.3">
      <c r="A10" s="15"/>
      <c r="B10" s="135"/>
      <c r="C10" s="136"/>
      <c r="D10" s="99" t="s">
        <v>58</v>
      </c>
      <c r="E10" s="103" t="s">
        <v>618</v>
      </c>
      <c r="F10" s="165"/>
      <c r="G10" s="165"/>
      <c r="H10" s="113">
        <v>2</v>
      </c>
      <c r="I10" s="114">
        <v>5</v>
      </c>
      <c r="J10" s="115">
        <v>5</v>
      </c>
      <c r="K10" s="113">
        <f t="shared" si="1"/>
        <v>5</v>
      </c>
      <c r="L10" s="114">
        <f t="shared" si="2"/>
        <v>5</v>
      </c>
      <c r="M10" s="115">
        <f t="shared" si="3"/>
        <v>25</v>
      </c>
      <c r="N10" s="101"/>
    </row>
    <row r="11" spans="1:14" ht="21.95" hidden="1" customHeight="1" outlineLevel="2" x14ac:dyDescent="0.25">
      <c r="A11" s="15"/>
      <c r="B11" s="135"/>
      <c r="C11" s="136"/>
      <c r="D11" s="99"/>
      <c r="E11" s="103"/>
      <c r="F11" s="165">
        <v>1</v>
      </c>
      <c r="G11" s="165" t="s">
        <v>282</v>
      </c>
      <c r="H11" s="113"/>
      <c r="I11" s="114"/>
      <c r="J11" s="115"/>
      <c r="K11" s="113"/>
      <c r="L11" s="114"/>
      <c r="M11" s="115"/>
      <c r="N11" s="101"/>
    </row>
    <row r="12" spans="1:14" ht="21.95" hidden="1" customHeight="1" outlineLevel="2" thickBot="1" x14ac:dyDescent="0.3">
      <c r="A12" s="15"/>
      <c r="B12" s="135"/>
      <c r="C12" s="136"/>
      <c r="D12" s="99"/>
      <c r="E12" s="103"/>
      <c r="F12" s="165">
        <v>2</v>
      </c>
      <c r="G12" s="165" t="s">
        <v>283</v>
      </c>
      <c r="H12" s="113"/>
      <c r="I12" s="114"/>
      <c r="J12" s="115"/>
      <c r="K12" s="113"/>
      <c r="L12" s="114"/>
      <c r="M12" s="115"/>
      <c r="N12" s="101"/>
    </row>
    <row r="13" spans="1:14" s="192" customFormat="1" ht="24.95" customHeight="1" x14ac:dyDescent="0.25">
      <c r="A13" s="185"/>
      <c r="B13" s="186">
        <v>2</v>
      </c>
      <c r="C13" s="193" t="s">
        <v>619</v>
      </c>
      <c r="D13" s="194"/>
      <c r="E13" s="193"/>
      <c r="F13" s="187"/>
      <c r="G13" s="187"/>
      <c r="H13" s="188"/>
      <c r="I13" s="189"/>
      <c r="J13" s="190"/>
      <c r="K13" s="188">
        <f>SUM(K14,K16,K20,K24)</f>
        <v>13</v>
      </c>
      <c r="L13" s="188">
        <f>SUM(L14,L16,L20,L24)</f>
        <v>13</v>
      </c>
      <c r="M13" s="188">
        <f>SUM(M14,M16,M20,M24)</f>
        <v>61</v>
      </c>
      <c r="N13" s="191"/>
    </row>
    <row r="14" spans="1:14" ht="21.95" customHeight="1" outlineLevel="1" collapsed="1" x14ac:dyDescent="0.25">
      <c r="A14" s="15"/>
      <c r="B14" s="135"/>
      <c r="C14" s="136"/>
      <c r="D14" s="97" t="s">
        <v>284</v>
      </c>
      <c r="E14" s="104" t="s">
        <v>620</v>
      </c>
      <c r="F14" s="166"/>
      <c r="G14" s="166"/>
      <c r="H14" s="110">
        <v>1</v>
      </c>
      <c r="I14" s="111"/>
      <c r="J14" s="112">
        <v>4</v>
      </c>
      <c r="K14" s="110">
        <f>IF(H14=2,J14,0)</f>
        <v>0</v>
      </c>
      <c r="L14" s="111">
        <f>IF(H14=1,0,J14)</f>
        <v>0</v>
      </c>
      <c r="M14" s="112">
        <f>IF(H14=2,I14*J14,0)</f>
        <v>0</v>
      </c>
      <c r="N14" s="98"/>
    </row>
    <row r="15" spans="1:14" ht="21.95" hidden="1" customHeight="1" outlineLevel="2" x14ac:dyDescent="0.25">
      <c r="A15" s="15"/>
      <c r="B15" s="135"/>
      <c r="C15" s="136"/>
      <c r="D15" s="181"/>
      <c r="E15" s="182"/>
      <c r="F15" s="183"/>
      <c r="G15" s="183" t="s">
        <v>621</v>
      </c>
      <c r="H15" s="154">
        <v>1</v>
      </c>
      <c r="I15" s="155"/>
      <c r="J15" s="156">
        <v>4</v>
      </c>
      <c r="K15" s="154"/>
      <c r="L15" s="155"/>
      <c r="M15" s="156"/>
      <c r="N15" s="157"/>
    </row>
    <row r="16" spans="1:14" ht="21.95" customHeight="1" outlineLevel="1" collapsed="1" x14ac:dyDescent="0.25">
      <c r="A16" s="15"/>
      <c r="B16" s="135"/>
      <c r="C16" s="136"/>
      <c r="D16" s="181" t="s">
        <v>57</v>
      </c>
      <c r="E16" s="182" t="s">
        <v>285</v>
      </c>
      <c r="F16" s="183"/>
      <c r="G16" s="183"/>
      <c r="H16" s="154">
        <v>2</v>
      </c>
      <c r="I16" s="155">
        <v>4</v>
      </c>
      <c r="J16" s="156">
        <v>4</v>
      </c>
      <c r="K16" s="154">
        <f t="shared" ref="K16:K24" si="4">IF(H16=2,J16,0)</f>
        <v>4</v>
      </c>
      <c r="L16" s="155">
        <f t="shared" ref="L16:L24" si="5">IF(H16=1,0,J16)</f>
        <v>4</v>
      </c>
      <c r="M16" s="156">
        <f t="shared" ref="M16:M24" si="6">IF(H16=2,I16*J16,0)</f>
        <v>16</v>
      </c>
      <c r="N16" s="157"/>
    </row>
    <row r="17" spans="1:14" ht="21.95" hidden="1" customHeight="1" outlineLevel="2" x14ac:dyDescent="0.25">
      <c r="A17" s="15"/>
      <c r="B17" s="135"/>
      <c r="C17" s="136"/>
      <c r="D17" s="181"/>
      <c r="E17" s="182"/>
      <c r="F17" s="183">
        <v>1</v>
      </c>
      <c r="G17" s="183" t="s">
        <v>682</v>
      </c>
      <c r="H17" s="154">
        <v>2</v>
      </c>
      <c r="I17" s="155">
        <v>4</v>
      </c>
      <c r="J17" s="156">
        <v>4</v>
      </c>
      <c r="K17" s="154"/>
      <c r="L17" s="155"/>
      <c r="M17" s="156"/>
      <c r="N17" s="157"/>
    </row>
    <row r="18" spans="1:14" ht="21.95" hidden="1" customHeight="1" outlineLevel="2" x14ac:dyDescent="0.25">
      <c r="A18" s="15"/>
      <c r="B18" s="135"/>
      <c r="C18" s="136"/>
      <c r="D18" s="181"/>
      <c r="E18" s="182"/>
      <c r="F18" s="183">
        <v>2</v>
      </c>
      <c r="G18" s="183" t="s">
        <v>622</v>
      </c>
      <c r="H18" s="154">
        <v>2</v>
      </c>
      <c r="I18" s="155">
        <v>4</v>
      </c>
      <c r="J18" s="156">
        <v>4</v>
      </c>
      <c r="K18" s="154"/>
      <c r="L18" s="155"/>
      <c r="M18" s="156"/>
      <c r="N18" s="157"/>
    </row>
    <row r="19" spans="1:14" ht="21.95" hidden="1" customHeight="1" outlineLevel="2" x14ac:dyDescent="0.25">
      <c r="A19" s="15"/>
      <c r="B19" s="135"/>
      <c r="C19" s="136"/>
      <c r="D19" s="181"/>
      <c r="E19" s="182"/>
      <c r="F19" s="183">
        <v>3</v>
      </c>
      <c r="G19" s="183" t="s">
        <v>286</v>
      </c>
      <c r="H19" s="154">
        <v>2</v>
      </c>
      <c r="I19" s="155">
        <v>4</v>
      </c>
      <c r="J19" s="156">
        <v>4</v>
      </c>
      <c r="K19" s="154"/>
      <c r="L19" s="155"/>
      <c r="M19" s="156"/>
      <c r="N19" s="157"/>
    </row>
    <row r="20" spans="1:14" ht="21.95" customHeight="1" outlineLevel="1" collapsed="1" x14ac:dyDescent="0.25">
      <c r="A20" s="15"/>
      <c r="B20" s="135"/>
      <c r="C20" s="136"/>
      <c r="D20" s="181" t="s">
        <v>58</v>
      </c>
      <c r="E20" s="182" t="s">
        <v>623</v>
      </c>
      <c r="F20" s="183"/>
      <c r="G20" s="183"/>
      <c r="H20" s="154">
        <v>2</v>
      </c>
      <c r="I20" s="155">
        <v>5</v>
      </c>
      <c r="J20" s="156">
        <v>5</v>
      </c>
      <c r="K20" s="154">
        <f t="shared" si="4"/>
        <v>5</v>
      </c>
      <c r="L20" s="155">
        <f t="shared" si="5"/>
        <v>5</v>
      </c>
      <c r="M20" s="156">
        <f t="shared" si="6"/>
        <v>25</v>
      </c>
      <c r="N20" s="157"/>
    </row>
    <row r="21" spans="1:14" ht="21.95" hidden="1" customHeight="1" outlineLevel="2" x14ac:dyDescent="0.25">
      <c r="A21" s="15"/>
      <c r="B21" s="135"/>
      <c r="C21" s="136"/>
      <c r="D21" s="181"/>
      <c r="E21" s="182"/>
      <c r="F21" s="183">
        <v>1</v>
      </c>
      <c r="G21" s="183" t="s">
        <v>625</v>
      </c>
      <c r="H21" s="154">
        <v>2</v>
      </c>
      <c r="I21" s="155">
        <v>5</v>
      </c>
      <c r="J21" s="156">
        <v>5</v>
      </c>
      <c r="K21" s="154"/>
      <c r="L21" s="155"/>
      <c r="M21" s="156"/>
      <c r="N21" s="157"/>
    </row>
    <row r="22" spans="1:14" ht="21.95" hidden="1" customHeight="1" outlineLevel="2" x14ac:dyDescent="0.25">
      <c r="A22" s="15"/>
      <c r="B22" s="135"/>
      <c r="C22" s="136"/>
      <c r="D22" s="181"/>
      <c r="E22" s="182"/>
      <c r="F22" s="183">
        <v>2</v>
      </c>
      <c r="G22" s="183" t="s">
        <v>624</v>
      </c>
      <c r="H22" s="154">
        <v>2</v>
      </c>
      <c r="I22" s="155">
        <v>4</v>
      </c>
      <c r="J22" s="156">
        <v>4</v>
      </c>
      <c r="K22" s="154"/>
      <c r="L22" s="155"/>
      <c r="M22" s="156"/>
      <c r="N22" s="157"/>
    </row>
    <row r="23" spans="1:14" ht="21.95" hidden="1" customHeight="1" outlineLevel="2" x14ac:dyDescent="0.25">
      <c r="A23" s="15"/>
      <c r="B23" s="135"/>
      <c r="C23" s="136"/>
      <c r="D23" s="181"/>
      <c r="E23" s="182"/>
      <c r="F23" s="183"/>
      <c r="G23" s="183" t="s">
        <v>45</v>
      </c>
      <c r="H23" s="154">
        <v>2</v>
      </c>
      <c r="I23" s="155">
        <v>5</v>
      </c>
      <c r="J23" s="156">
        <v>5</v>
      </c>
      <c r="K23" s="154"/>
      <c r="L23" s="155"/>
      <c r="M23" s="156"/>
      <c r="N23" s="157"/>
    </row>
    <row r="24" spans="1:14" ht="21.95" customHeight="1" outlineLevel="1" collapsed="1" thickBot="1" x14ac:dyDescent="0.3">
      <c r="A24" s="15"/>
      <c r="B24" s="135"/>
      <c r="C24" s="136"/>
      <c r="D24" s="181" t="s">
        <v>59</v>
      </c>
      <c r="E24" s="182" t="s">
        <v>52</v>
      </c>
      <c r="F24" s="183"/>
      <c r="G24" s="183"/>
      <c r="H24" s="154">
        <v>2</v>
      </c>
      <c r="I24" s="155">
        <v>5</v>
      </c>
      <c r="J24" s="156">
        <v>4</v>
      </c>
      <c r="K24" s="154">
        <f t="shared" si="4"/>
        <v>4</v>
      </c>
      <c r="L24" s="155">
        <f t="shared" si="5"/>
        <v>4</v>
      </c>
      <c r="M24" s="156">
        <f t="shared" si="6"/>
        <v>20</v>
      </c>
      <c r="N24" s="157"/>
    </row>
    <row r="25" spans="1:14" ht="21.95" hidden="1" customHeight="1" outlineLevel="2" x14ac:dyDescent="0.25">
      <c r="A25" s="15"/>
      <c r="B25" s="135"/>
      <c r="C25" s="136"/>
      <c r="D25" s="181"/>
      <c r="E25" s="182"/>
      <c r="F25" s="183"/>
      <c r="G25" s="183" t="s">
        <v>62</v>
      </c>
      <c r="H25" s="154">
        <v>1</v>
      </c>
      <c r="I25" s="155"/>
      <c r="J25" s="156">
        <v>3</v>
      </c>
      <c r="K25" s="154"/>
      <c r="L25" s="155"/>
      <c r="M25" s="156"/>
      <c r="N25" s="157"/>
    </row>
    <row r="26" spans="1:14" ht="21.95" hidden="1" customHeight="1" outlineLevel="2" x14ac:dyDescent="0.25">
      <c r="A26" s="15"/>
      <c r="B26" s="135"/>
      <c r="C26" s="136"/>
      <c r="D26" s="181"/>
      <c r="E26" s="182"/>
      <c r="F26" s="183"/>
      <c r="G26" s="183" t="s">
        <v>51</v>
      </c>
      <c r="H26" s="154">
        <v>2</v>
      </c>
      <c r="I26" s="155">
        <v>4</v>
      </c>
      <c r="J26" s="156">
        <v>3</v>
      </c>
      <c r="K26" s="154"/>
      <c r="L26" s="155"/>
      <c r="M26" s="156"/>
      <c r="N26" s="157"/>
    </row>
    <row r="27" spans="1:14" ht="21.95" hidden="1" customHeight="1" outlineLevel="2" x14ac:dyDescent="0.25">
      <c r="A27" s="15"/>
      <c r="B27" s="135"/>
      <c r="C27" s="136"/>
      <c r="D27" s="181"/>
      <c r="E27" s="182"/>
      <c r="F27" s="183"/>
      <c r="G27" s="183" t="s">
        <v>50</v>
      </c>
      <c r="H27" s="154">
        <v>2</v>
      </c>
      <c r="I27" s="155">
        <v>5</v>
      </c>
      <c r="J27" s="156">
        <v>5</v>
      </c>
      <c r="K27" s="154"/>
      <c r="L27" s="155"/>
      <c r="M27" s="156"/>
      <c r="N27" s="157"/>
    </row>
    <row r="28" spans="1:14" ht="21.95" hidden="1" customHeight="1" outlineLevel="2" thickBot="1" x14ac:dyDescent="0.3">
      <c r="A28" s="15"/>
      <c r="B28" s="135"/>
      <c r="C28" s="136"/>
      <c r="D28" s="181"/>
      <c r="E28" s="182"/>
      <c r="F28" s="183"/>
      <c r="G28" s="183" t="s">
        <v>53</v>
      </c>
      <c r="H28" s="154">
        <v>1</v>
      </c>
      <c r="I28" s="155"/>
      <c r="J28" s="156">
        <v>5</v>
      </c>
      <c r="K28" s="154"/>
      <c r="L28" s="155"/>
      <c r="M28" s="156"/>
      <c r="N28" s="157"/>
    </row>
    <row r="29" spans="1:14" s="192" customFormat="1" ht="24.95" customHeight="1" x14ac:dyDescent="0.25">
      <c r="A29" s="185"/>
      <c r="B29" s="186">
        <v>3</v>
      </c>
      <c r="C29" s="193" t="s">
        <v>292</v>
      </c>
      <c r="D29" s="194"/>
      <c r="E29" s="193"/>
      <c r="F29" s="187"/>
      <c r="G29" s="187"/>
      <c r="H29" s="188"/>
      <c r="I29" s="189"/>
      <c r="J29" s="190"/>
      <c r="K29" s="188">
        <f>SUM(K30,K34)</f>
        <v>10</v>
      </c>
      <c r="L29" s="188">
        <f t="shared" ref="L29:M29" si="7">SUM(L30,L34)</f>
        <v>10</v>
      </c>
      <c r="M29" s="188">
        <f t="shared" si="7"/>
        <v>50</v>
      </c>
      <c r="N29" s="191"/>
    </row>
    <row r="30" spans="1:14" ht="21.95" customHeight="1" outlineLevel="1" collapsed="1" x14ac:dyDescent="0.25">
      <c r="A30" s="15"/>
      <c r="B30" s="135"/>
      <c r="C30" s="136"/>
      <c r="D30" s="97" t="s">
        <v>56</v>
      </c>
      <c r="E30" s="104" t="s">
        <v>683</v>
      </c>
      <c r="F30" s="166"/>
      <c r="G30" s="166"/>
      <c r="H30" s="110">
        <v>2</v>
      </c>
      <c r="I30" s="111">
        <v>5</v>
      </c>
      <c r="J30" s="112">
        <v>5</v>
      </c>
      <c r="K30" s="110">
        <f>IF(H30=2,J30,0)</f>
        <v>5</v>
      </c>
      <c r="L30" s="111">
        <f>IF(H30=1,0,J30)</f>
        <v>5</v>
      </c>
      <c r="M30" s="112">
        <f>IF(H30=2,I30*J30,0)</f>
        <v>25</v>
      </c>
      <c r="N30" s="98"/>
    </row>
    <row r="31" spans="1:14" ht="21.95" hidden="1" customHeight="1" outlineLevel="2" x14ac:dyDescent="0.25">
      <c r="A31" s="15"/>
      <c r="B31" s="135"/>
      <c r="C31" s="136"/>
      <c r="D31" s="181"/>
      <c r="E31" s="182"/>
      <c r="F31" s="183"/>
      <c r="G31" s="183" t="s">
        <v>626</v>
      </c>
      <c r="H31" s="154">
        <v>2</v>
      </c>
      <c r="I31" s="155">
        <v>5</v>
      </c>
      <c r="J31" s="156">
        <v>5</v>
      </c>
      <c r="K31" s="154"/>
      <c r="L31" s="155"/>
      <c r="M31" s="156"/>
      <c r="N31" s="157"/>
    </row>
    <row r="32" spans="1:14" ht="21.95" hidden="1" customHeight="1" outlineLevel="2" x14ac:dyDescent="0.25">
      <c r="A32" s="15"/>
      <c r="B32" s="135"/>
      <c r="C32" s="136"/>
      <c r="D32" s="181"/>
      <c r="E32" s="182"/>
      <c r="F32" s="183"/>
      <c r="G32" s="183" t="s">
        <v>627</v>
      </c>
      <c r="H32" s="154">
        <v>1</v>
      </c>
      <c r="I32" s="155"/>
      <c r="J32" s="156">
        <v>5</v>
      </c>
      <c r="K32" s="154"/>
      <c r="L32" s="155"/>
      <c r="M32" s="156"/>
      <c r="N32" s="157"/>
    </row>
    <row r="33" spans="1:14" ht="21.95" hidden="1" customHeight="1" outlineLevel="2" x14ac:dyDescent="0.25">
      <c r="A33" s="15"/>
      <c r="B33" s="135"/>
      <c r="C33" s="136"/>
      <c r="D33" s="181"/>
      <c r="E33" s="182"/>
      <c r="F33" s="183"/>
      <c r="G33" s="183" t="s">
        <v>628</v>
      </c>
      <c r="H33" s="154">
        <v>2</v>
      </c>
      <c r="I33" s="155">
        <v>5</v>
      </c>
      <c r="J33" s="156">
        <v>5</v>
      </c>
      <c r="K33" s="154"/>
      <c r="L33" s="155"/>
      <c r="M33" s="156"/>
      <c r="N33" s="157"/>
    </row>
    <row r="34" spans="1:14" ht="21.95" customHeight="1" outlineLevel="1" collapsed="1" thickBot="1" x14ac:dyDescent="0.3">
      <c r="A34" s="15"/>
      <c r="B34" s="135"/>
      <c r="C34" s="136"/>
      <c r="D34" s="97" t="s">
        <v>57</v>
      </c>
      <c r="E34" s="104" t="s">
        <v>298</v>
      </c>
      <c r="F34" s="166"/>
      <c r="G34" s="166"/>
      <c r="H34" s="110">
        <v>2</v>
      </c>
      <c r="I34" s="111">
        <v>5</v>
      </c>
      <c r="J34" s="112">
        <v>5</v>
      </c>
      <c r="K34" s="110">
        <f>IF(H34=2,J34,0)</f>
        <v>5</v>
      </c>
      <c r="L34" s="111">
        <f>IF(H34=1,0,J34)</f>
        <v>5</v>
      </c>
      <c r="M34" s="112">
        <f>IF(H34=2,I34*J34,0)</f>
        <v>25</v>
      </c>
      <c r="N34" s="98"/>
    </row>
    <row r="35" spans="1:14" ht="21.95" hidden="1" customHeight="1" outlineLevel="2" x14ac:dyDescent="0.25">
      <c r="A35" s="15"/>
      <c r="B35" s="135"/>
      <c r="C35" s="136"/>
      <c r="D35" s="181"/>
      <c r="E35" s="182"/>
      <c r="F35" s="183">
        <v>1</v>
      </c>
      <c r="G35" s="183" t="s">
        <v>684</v>
      </c>
      <c r="H35" s="154">
        <v>2</v>
      </c>
      <c r="I35" s="155">
        <v>4</v>
      </c>
      <c r="J35" s="156">
        <v>4</v>
      </c>
      <c r="K35" s="154"/>
      <c r="L35" s="155"/>
      <c r="M35" s="156"/>
      <c r="N35" s="157"/>
    </row>
    <row r="36" spans="1:14" ht="21.95" hidden="1" customHeight="1" outlineLevel="2" x14ac:dyDescent="0.25">
      <c r="A36" s="15"/>
      <c r="B36" s="135"/>
      <c r="C36" s="136"/>
      <c r="D36" s="181"/>
      <c r="E36" s="182"/>
      <c r="F36" s="183">
        <v>2</v>
      </c>
      <c r="G36" s="183" t="s">
        <v>275</v>
      </c>
      <c r="H36" s="154">
        <v>2</v>
      </c>
      <c r="I36" s="155">
        <v>5</v>
      </c>
      <c r="J36" s="156">
        <v>5</v>
      </c>
      <c r="K36" s="154"/>
      <c r="L36" s="155"/>
      <c r="M36" s="156"/>
      <c r="N36" s="157"/>
    </row>
    <row r="37" spans="1:14" ht="21.95" hidden="1" customHeight="1" outlineLevel="2" x14ac:dyDescent="0.25">
      <c r="A37" s="15"/>
      <c r="B37" s="135"/>
      <c r="C37" s="136"/>
      <c r="D37" s="181"/>
      <c r="E37" s="182"/>
      <c r="F37" s="183">
        <v>3</v>
      </c>
      <c r="G37" s="183" t="s">
        <v>276</v>
      </c>
      <c r="H37" s="154">
        <v>2</v>
      </c>
      <c r="I37" s="155">
        <v>4</v>
      </c>
      <c r="J37" s="156">
        <v>4</v>
      </c>
      <c r="K37" s="154"/>
      <c r="L37" s="155"/>
      <c r="M37" s="156"/>
      <c r="N37" s="157"/>
    </row>
    <row r="38" spans="1:14" ht="21.95" hidden="1" customHeight="1" outlineLevel="2" thickBot="1" x14ac:dyDescent="0.3">
      <c r="A38" s="15"/>
      <c r="B38" s="135"/>
      <c r="C38" s="136"/>
      <c r="D38" s="181"/>
      <c r="E38" s="182"/>
      <c r="F38" s="183">
        <v>4</v>
      </c>
      <c r="G38" s="183" t="s">
        <v>688</v>
      </c>
      <c r="H38" s="154">
        <v>2</v>
      </c>
      <c r="I38" s="155">
        <v>5</v>
      </c>
      <c r="J38" s="156">
        <v>5</v>
      </c>
      <c r="K38" s="154"/>
      <c r="L38" s="155"/>
      <c r="M38" s="156"/>
      <c r="N38" s="157"/>
    </row>
    <row r="39" spans="1:14" s="192" customFormat="1" ht="24.95" customHeight="1" x14ac:dyDescent="0.25">
      <c r="A39" s="185"/>
      <c r="B39" s="186">
        <v>4</v>
      </c>
      <c r="C39" s="193" t="s">
        <v>291</v>
      </c>
      <c r="D39" s="194"/>
      <c r="E39" s="193"/>
      <c r="F39" s="187"/>
      <c r="G39" s="187"/>
      <c r="H39" s="188"/>
      <c r="I39" s="189"/>
      <c r="J39" s="190"/>
      <c r="K39" s="188">
        <f>SUM(K40,K49,K55,K60)</f>
        <v>15</v>
      </c>
      <c r="L39" s="188">
        <f>SUM(L40,L49,L55,L60)</f>
        <v>15</v>
      </c>
      <c r="M39" s="188">
        <f>SUM(M40,M49,M55,M60)</f>
        <v>60</v>
      </c>
      <c r="N39" s="191"/>
    </row>
    <row r="40" spans="1:14" ht="21.95" customHeight="1" outlineLevel="1" collapsed="1" x14ac:dyDescent="0.25">
      <c r="A40" s="15"/>
      <c r="B40" s="135"/>
      <c r="C40" s="136"/>
      <c r="D40" s="97" t="s">
        <v>56</v>
      </c>
      <c r="E40" s="104" t="s">
        <v>265</v>
      </c>
      <c r="F40" s="166"/>
      <c r="G40" s="166"/>
      <c r="H40" s="110">
        <v>2</v>
      </c>
      <c r="I40" s="111">
        <v>4</v>
      </c>
      <c r="J40" s="112">
        <v>5</v>
      </c>
      <c r="K40" s="110">
        <f>IF(H40=2,J40,0)</f>
        <v>5</v>
      </c>
      <c r="L40" s="111">
        <f>IF(H40=1,0,J40)</f>
        <v>5</v>
      </c>
      <c r="M40" s="112">
        <f>IF(H40=2,I40*J40,0)</f>
        <v>20</v>
      </c>
      <c r="N40" s="98"/>
    </row>
    <row r="41" spans="1:14" ht="21.95" hidden="1" customHeight="1" outlineLevel="2" x14ac:dyDescent="0.25">
      <c r="A41" s="15"/>
      <c r="B41" s="135"/>
      <c r="C41" s="136"/>
      <c r="D41" s="181"/>
      <c r="E41" s="182"/>
      <c r="F41" s="183">
        <v>1</v>
      </c>
      <c r="G41" s="183" t="s">
        <v>55</v>
      </c>
      <c r="H41" s="154">
        <v>2</v>
      </c>
      <c r="I41" s="155">
        <v>5</v>
      </c>
      <c r="J41" s="156">
        <v>5</v>
      </c>
      <c r="K41" s="154"/>
      <c r="L41" s="155"/>
      <c r="M41" s="156"/>
      <c r="N41" s="157"/>
    </row>
    <row r="42" spans="1:14" ht="21.95" hidden="1" customHeight="1" outlineLevel="2" x14ac:dyDescent="0.25">
      <c r="A42" s="15"/>
      <c r="B42" s="135"/>
      <c r="C42" s="136"/>
      <c r="D42" s="181"/>
      <c r="E42" s="182"/>
      <c r="F42" s="183"/>
      <c r="G42" s="183" t="s">
        <v>41</v>
      </c>
      <c r="H42" s="154">
        <v>2</v>
      </c>
      <c r="I42" s="155">
        <v>3</v>
      </c>
      <c r="J42" s="156">
        <v>5</v>
      </c>
      <c r="K42" s="154"/>
      <c r="L42" s="155"/>
      <c r="M42" s="156"/>
      <c r="N42" s="157"/>
    </row>
    <row r="43" spans="1:14" ht="21.95" hidden="1" customHeight="1" outlineLevel="2" x14ac:dyDescent="0.25">
      <c r="A43" s="15"/>
      <c r="B43" s="135"/>
      <c r="C43" s="136"/>
      <c r="D43" s="181"/>
      <c r="E43" s="182"/>
      <c r="F43" s="183"/>
      <c r="G43" s="183" t="s">
        <v>43</v>
      </c>
      <c r="H43" s="154">
        <v>2</v>
      </c>
      <c r="I43" s="155">
        <v>4</v>
      </c>
      <c r="J43" s="156">
        <v>5</v>
      </c>
      <c r="K43" s="154"/>
      <c r="L43" s="155"/>
      <c r="M43" s="156"/>
      <c r="N43" s="157"/>
    </row>
    <row r="44" spans="1:14" ht="21.95" hidden="1" customHeight="1" outlineLevel="2" x14ac:dyDescent="0.25">
      <c r="A44" s="15"/>
      <c r="B44" s="135"/>
      <c r="C44" s="136"/>
      <c r="D44" s="181"/>
      <c r="E44" s="182"/>
      <c r="F44" s="183"/>
      <c r="G44" s="183" t="s">
        <v>44</v>
      </c>
      <c r="H44" s="154">
        <v>2</v>
      </c>
      <c r="I44" s="155">
        <v>5</v>
      </c>
      <c r="J44" s="156">
        <v>5</v>
      </c>
      <c r="K44" s="154"/>
      <c r="L44" s="155"/>
      <c r="M44" s="156"/>
      <c r="N44" s="157"/>
    </row>
    <row r="45" spans="1:14" ht="21.95" hidden="1" customHeight="1" outlineLevel="2" x14ac:dyDescent="0.25">
      <c r="A45" s="15"/>
      <c r="B45" s="135"/>
      <c r="C45" s="136"/>
      <c r="D45" s="181"/>
      <c r="E45" s="182"/>
      <c r="F45" s="183"/>
      <c r="G45" s="183" t="s">
        <v>42</v>
      </c>
      <c r="H45" s="154">
        <v>1</v>
      </c>
      <c r="I45" s="155"/>
      <c r="J45" s="156">
        <v>4</v>
      </c>
      <c r="K45" s="154"/>
      <c r="L45" s="155"/>
      <c r="M45" s="156"/>
      <c r="N45" s="157"/>
    </row>
    <row r="46" spans="1:14" ht="21.95" hidden="1" customHeight="1" outlineLevel="2" x14ac:dyDescent="0.25">
      <c r="A46" s="15"/>
      <c r="B46" s="135"/>
      <c r="C46" s="136"/>
      <c r="D46" s="181"/>
      <c r="E46" s="182"/>
      <c r="F46" s="183"/>
      <c r="G46" s="183" t="s">
        <v>299</v>
      </c>
      <c r="H46" s="154">
        <v>2</v>
      </c>
      <c r="I46" s="155">
        <v>4</v>
      </c>
      <c r="J46" s="156">
        <v>5</v>
      </c>
      <c r="K46" s="154"/>
      <c r="L46" s="155"/>
      <c r="M46" s="156"/>
      <c r="N46" s="157"/>
    </row>
    <row r="47" spans="1:14" ht="21.95" hidden="1" customHeight="1" outlineLevel="2" x14ac:dyDescent="0.25">
      <c r="A47" s="15"/>
      <c r="B47" s="135"/>
      <c r="C47" s="136"/>
      <c r="D47" s="181"/>
      <c r="E47" s="182"/>
      <c r="F47" s="183"/>
      <c r="G47" s="183" t="s">
        <v>54</v>
      </c>
      <c r="H47" s="154">
        <v>2</v>
      </c>
      <c r="I47" s="155">
        <v>3</v>
      </c>
      <c r="J47" s="156">
        <v>4</v>
      </c>
      <c r="K47" s="154"/>
      <c r="L47" s="155"/>
      <c r="M47" s="156"/>
      <c r="N47" s="157"/>
    </row>
    <row r="48" spans="1:14" ht="21.95" hidden="1" customHeight="1" outlineLevel="2" x14ac:dyDescent="0.25">
      <c r="A48" s="15"/>
      <c r="B48" s="135"/>
      <c r="C48" s="136"/>
      <c r="D48" s="181"/>
      <c r="E48" s="182"/>
      <c r="F48" s="183"/>
      <c r="G48" s="183" t="s">
        <v>289</v>
      </c>
      <c r="H48" s="154">
        <v>2</v>
      </c>
      <c r="I48" s="155">
        <v>1</v>
      </c>
      <c r="J48" s="156">
        <v>4</v>
      </c>
      <c r="K48" s="154"/>
      <c r="L48" s="155"/>
      <c r="M48" s="156"/>
      <c r="N48" s="157"/>
    </row>
    <row r="49" spans="1:14" ht="21.95" customHeight="1" outlineLevel="1" collapsed="1" x14ac:dyDescent="0.25">
      <c r="A49" s="15"/>
      <c r="B49" s="135"/>
      <c r="C49" s="136"/>
      <c r="D49" s="99" t="s">
        <v>57</v>
      </c>
      <c r="E49" s="103" t="s">
        <v>685</v>
      </c>
      <c r="F49" s="165"/>
      <c r="G49" s="165"/>
      <c r="H49" s="113">
        <v>1</v>
      </c>
      <c r="I49" s="114"/>
      <c r="J49" s="115">
        <v>5</v>
      </c>
      <c r="K49" s="113">
        <f t="shared" ref="K49:K60" si="8">IF(H49=2,J49,0)</f>
        <v>0</v>
      </c>
      <c r="L49" s="114">
        <f t="shared" ref="L49:L60" si="9">IF(H49=1,0,J49)</f>
        <v>0</v>
      </c>
      <c r="M49" s="115">
        <f t="shared" ref="M49:M60" si="10">IF(H49=2,I49*J49,0)</f>
        <v>0</v>
      </c>
      <c r="N49" s="101"/>
    </row>
    <row r="50" spans="1:14" ht="21.95" hidden="1" customHeight="1" outlineLevel="2" x14ac:dyDescent="0.25">
      <c r="A50" s="15"/>
      <c r="B50" s="135"/>
      <c r="C50" s="136"/>
      <c r="D50" s="99"/>
      <c r="E50" s="103"/>
      <c r="F50" s="165">
        <v>1</v>
      </c>
      <c r="G50" s="165" t="s">
        <v>272</v>
      </c>
      <c r="H50" s="113">
        <v>2</v>
      </c>
      <c r="I50" s="114">
        <v>3</v>
      </c>
      <c r="J50" s="115">
        <v>5</v>
      </c>
      <c r="K50" s="113"/>
      <c r="L50" s="114"/>
      <c r="M50" s="115"/>
      <c r="N50" s="101"/>
    </row>
    <row r="51" spans="1:14" ht="21.95" hidden="1" customHeight="1" outlineLevel="2" x14ac:dyDescent="0.25">
      <c r="A51" s="15"/>
      <c r="B51" s="135"/>
      <c r="C51" s="136"/>
      <c r="D51" s="99"/>
      <c r="E51" s="103"/>
      <c r="F51" s="165">
        <v>2</v>
      </c>
      <c r="G51" s="165" t="s">
        <v>267</v>
      </c>
      <c r="H51" s="113">
        <v>1</v>
      </c>
      <c r="I51" s="114"/>
      <c r="J51" s="115">
        <v>5</v>
      </c>
      <c r="K51" s="113"/>
      <c r="L51" s="114"/>
      <c r="M51" s="115"/>
      <c r="N51" s="101"/>
    </row>
    <row r="52" spans="1:14" ht="21.95" hidden="1" customHeight="1" outlineLevel="2" x14ac:dyDescent="0.25">
      <c r="A52" s="15"/>
      <c r="B52" s="135"/>
      <c r="C52" s="136"/>
      <c r="D52" s="99"/>
      <c r="E52" s="103"/>
      <c r="F52" s="165">
        <v>3</v>
      </c>
      <c r="G52" s="165" t="s">
        <v>557</v>
      </c>
      <c r="H52" s="113">
        <v>1</v>
      </c>
      <c r="I52" s="114"/>
      <c r="J52" s="115">
        <v>5</v>
      </c>
      <c r="K52" s="113"/>
      <c r="L52" s="114"/>
      <c r="M52" s="115"/>
      <c r="N52" s="101"/>
    </row>
    <row r="53" spans="1:14" ht="21.95" hidden="1" customHeight="1" outlineLevel="2" x14ac:dyDescent="0.25">
      <c r="A53" s="15"/>
      <c r="B53" s="135"/>
      <c r="C53" s="136"/>
      <c r="D53" s="99"/>
      <c r="E53" s="103"/>
      <c r="F53" s="165">
        <v>4</v>
      </c>
      <c r="G53" s="183" t="s">
        <v>273</v>
      </c>
      <c r="H53" s="113">
        <v>1</v>
      </c>
      <c r="I53" s="114"/>
      <c r="J53" s="115">
        <v>5</v>
      </c>
      <c r="K53" s="113"/>
      <c r="L53" s="114"/>
      <c r="M53" s="115"/>
      <c r="N53" s="101"/>
    </row>
    <row r="54" spans="1:14" ht="21.95" hidden="1" customHeight="1" outlineLevel="2" x14ac:dyDescent="0.25">
      <c r="A54" s="15"/>
      <c r="B54" s="135"/>
      <c r="C54" s="136"/>
      <c r="D54" s="99"/>
      <c r="E54" s="103"/>
      <c r="F54" s="165">
        <v>5</v>
      </c>
      <c r="G54" s="425" t="s">
        <v>277</v>
      </c>
      <c r="H54" s="113">
        <v>1</v>
      </c>
      <c r="I54" s="114"/>
      <c r="J54" s="115">
        <v>5</v>
      </c>
      <c r="K54" s="113"/>
      <c r="L54" s="114"/>
      <c r="M54" s="115"/>
      <c r="N54" s="101"/>
    </row>
    <row r="55" spans="1:14" ht="21.95" customHeight="1" outlineLevel="1" collapsed="1" x14ac:dyDescent="0.25">
      <c r="A55" s="15"/>
      <c r="B55" s="135"/>
      <c r="C55" s="136"/>
      <c r="D55" s="181" t="s">
        <v>58</v>
      </c>
      <c r="E55" s="182" t="s">
        <v>274</v>
      </c>
      <c r="F55" s="183"/>
      <c r="G55" s="183"/>
      <c r="H55" s="154">
        <v>2</v>
      </c>
      <c r="I55" s="155">
        <v>4</v>
      </c>
      <c r="J55" s="156">
        <v>5</v>
      </c>
      <c r="K55" s="154">
        <f t="shared" si="8"/>
        <v>5</v>
      </c>
      <c r="L55" s="155">
        <f t="shared" si="9"/>
        <v>5</v>
      </c>
      <c r="M55" s="156">
        <f t="shared" si="10"/>
        <v>20</v>
      </c>
      <c r="N55" s="157"/>
    </row>
    <row r="56" spans="1:14" ht="21.95" hidden="1" customHeight="1" outlineLevel="2" x14ac:dyDescent="0.25">
      <c r="A56" s="15"/>
      <c r="B56" s="135"/>
      <c r="C56" s="136"/>
      <c r="D56" s="181"/>
      <c r="E56" s="182"/>
      <c r="F56" s="183">
        <v>1</v>
      </c>
      <c r="G56" s="183" t="s">
        <v>270</v>
      </c>
      <c r="H56" s="154">
        <v>2</v>
      </c>
      <c r="I56" s="155">
        <v>4</v>
      </c>
      <c r="J56" s="156">
        <v>5</v>
      </c>
      <c r="K56" s="154"/>
      <c r="L56" s="155"/>
      <c r="M56" s="156"/>
      <c r="N56" s="157"/>
    </row>
    <row r="57" spans="1:14" ht="21.95" hidden="1" customHeight="1" outlineLevel="2" x14ac:dyDescent="0.25">
      <c r="A57" s="15"/>
      <c r="B57" s="135"/>
      <c r="C57" s="136"/>
      <c r="D57" s="181"/>
      <c r="E57" s="182"/>
      <c r="F57" s="183">
        <v>2</v>
      </c>
      <c r="G57" s="183" t="s">
        <v>266</v>
      </c>
      <c r="H57" s="154">
        <v>1</v>
      </c>
      <c r="I57" s="155"/>
      <c r="J57" s="156">
        <v>5</v>
      </c>
      <c r="K57" s="154"/>
      <c r="L57" s="155"/>
      <c r="M57" s="156"/>
      <c r="N57" s="157"/>
    </row>
    <row r="58" spans="1:14" ht="21.95" hidden="1" customHeight="1" outlineLevel="2" x14ac:dyDescent="0.25">
      <c r="A58" s="15"/>
      <c r="B58" s="135"/>
      <c r="C58" s="136"/>
      <c r="D58" s="181"/>
      <c r="E58" s="182"/>
      <c r="F58" s="183">
        <v>3</v>
      </c>
      <c r="G58" s="183" t="s">
        <v>689</v>
      </c>
      <c r="H58" s="154">
        <v>1</v>
      </c>
      <c r="I58" s="155"/>
      <c r="J58" s="156">
        <v>4</v>
      </c>
      <c r="K58" s="154"/>
      <c r="L58" s="155"/>
      <c r="M58" s="156"/>
      <c r="N58" s="157"/>
    </row>
    <row r="59" spans="1:14" ht="21.95" hidden="1" customHeight="1" outlineLevel="2" x14ac:dyDescent="0.25">
      <c r="A59" s="15"/>
      <c r="B59" s="135"/>
      <c r="C59" s="136"/>
      <c r="D59" s="181"/>
      <c r="E59" s="182"/>
      <c r="F59" s="183">
        <v>4</v>
      </c>
      <c r="G59" s="183" t="s">
        <v>271</v>
      </c>
      <c r="H59" s="154">
        <v>1</v>
      </c>
      <c r="I59" s="155"/>
      <c r="J59" s="156">
        <v>5</v>
      </c>
      <c r="K59" s="154"/>
      <c r="L59" s="155"/>
      <c r="M59" s="156"/>
      <c r="N59" s="157"/>
    </row>
    <row r="60" spans="1:14" ht="21.95" customHeight="1" outlineLevel="1" collapsed="1" thickBot="1" x14ac:dyDescent="0.3">
      <c r="A60" s="15"/>
      <c r="B60" s="135"/>
      <c r="C60" s="136"/>
      <c r="D60" s="181" t="s">
        <v>278</v>
      </c>
      <c r="E60" s="182" t="s">
        <v>301</v>
      </c>
      <c r="F60" s="183"/>
      <c r="G60" s="183"/>
      <c r="H60" s="154">
        <v>2</v>
      </c>
      <c r="I60" s="155">
        <v>4</v>
      </c>
      <c r="J60" s="156">
        <v>5</v>
      </c>
      <c r="K60" s="154">
        <f t="shared" si="8"/>
        <v>5</v>
      </c>
      <c r="L60" s="155">
        <f t="shared" si="9"/>
        <v>5</v>
      </c>
      <c r="M60" s="156">
        <f t="shared" si="10"/>
        <v>20</v>
      </c>
      <c r="N60" s="157"/>
    </row>
    <row r="61" spans="1:14" ht="21.95" hidden="1" customHeight="1" outlineLevel="2" x14ac:dyDescent="0.25">
      <c r="A61" s="15"/>
      <c r="B61" s="135"/>
      <c r="C61" s="136"/>
      <c r="D61" s="181"/>
      <c r="E61" s="182"/>
      <c r="F61" s="183">
        <v>1</v>
      </c>
      <c r="G61" s="183" t="s">
        <v>269</v>
      </c>
      <c r="H61" s="154">
        <v>2</v>
      </c>
      <c r="I61" s="155">
        <v>5</v>
      </c>
      <c r="J61" s="156">
        <v>5</v>
      </c>
      <c r="K61" s="154"/>
      <c r="L61" s="155"/>
      <c r="M61" s="156"/>
      <c r="N61" s="157"/>
    </row>
    <row r="62" spans="1:14" ht="21.95" hidden="1" customHeight="1" outlineLevel="2" x14ac:dyDescent="0.25">
      <c r="A62" s="15"/>
      <c r="B62" s="135"/>
      <c r="C62" s="136"/>
      <c r="D62" s="181"/>
      <c r="E62" s="182"/>
      <c r="F62" s="183">
        <v>2</v>
      </c>
      <c r="G62" s="183" t="s">
        <v>268</v>
      </c>
      <c r="H62" s="154">
        <v>2</v>
      </c>
      <c r="I62" s="155">
        <v>4</v>
      </c>
      <c r="J62" s="156">
        <v>5</v>
      </c>
      <c r="K62" s="154"/>
      <c r="L62" s="155"/>
      <c r="M62" s="156"/>
      <c r="N62" s="157"/>
    </row>
    <row r="63" spans="1:14" ht="21.95" hidden="1" customHeight="1" outlineLevel="2" x14ac:dyDescent="0.25">
      <c r="A63" s="15"/>
      <c r="B63" s="135"/>
      <c r="C63" s="136"/>
      <c r="D63" s="181"/>
      <c r="E63" s="182"/>
      <c r="F63" s="183">
        <v>3</v>
      </c>
      <c r="G63" s="183" t="s">
        <v>686</v>
      </c>
      <c r="H63" s="154">
        <v>1</v>
      </c>
      <c r="I63" s="155"/>
      <c r="J63" s="156">
        <v>4</v>
      </c>
      <c r="K63" s="154"/>
      <c r="L63" s="155"/>
      <c r="M63" s="156"/>
      <c r="N63" s="157"/>
    </row>
    <row r="64" spans="1:14" ht="21.95" hidden="1" customHeight="1" outlineLevel="2" thickBot="1" x14ac:dyDescent="0.3">
      <c r="A64" s="15"/>
      <c r="B64" s="135"/>
      <c r="C64" s="136"/>
      <c r="D64" s="181"/>
      <c r="E64" s="182"/>
      <c r="F64" s="183">
        <v>4</v>
      </c>
      <c r="G64" s="183" t="s">
        <v>687</v>
      </c>
      <c r="H64" s="154">
        <v>1</v>
      </c>
      <c r="I64" s="155"/>
      <c r="J64" s="156">
        <v>4</v>
      </c>
      <c r="K64" s="154"/>
      <c r="L64" s="155"/>
      <c r="M64" s="156"/>
      <c r="N64" s="157"/>
    </row>
    <row r="65" spans="1:14" s="192" customFormat="1" ht="24.95" customHeight="1" x14ac:dyDescent="0.25">
      <c r="A65" s="185"/>
      <c r="B65" s="186">
        <v>5</v>
      </c>
      <c r="C65" s="193" t="s">
        <v>293</v>
      </c>
      <c r="D65" s="194"/>
      <c r="E65" s="193"/>
      <c r="F65" s="187"/>
      <c r="G65" s="187"/>
      <c r="H65" s="188"/>
      <c r="I65" s="189"/>
      <c r="J65" s="190"/>
      <c r="K65" s="188">
        <f>SUM(K66,K67,K68)</f>
        <v>14</v>
      </c>
      <c r="L65" s="188">
        <f t="shared" ref="L65:M65" si="11">SUM(L66,L67,L68)</f>
        <v>14</v>
      </c>
      <c r="M65" s="188">
        <f t="shared" si="11"/>
        <v>66</v>
      </c>
      <c r="N65" s="191"/>
    </row>
    <row r="66" spans="1:14" ht="21.95" customHeight="1" outlineLevel="1" x14ac:dyDescent="0.25">
      <c r="A66" s="15"/>
      <c r="B66" s="135"/>
      <c r="C66" s="136"/>
      <c r="D66" s="99" t="s">
        <v>56</v>
      </c>
      <c r="E66" s="103" t="s">
        <v>294</v>
      </c>
      <c r="F66" s="165"/>
      <c r="G66" s="165"/>
      <c r="H66" s="113">
        <v>2</v>
      </c>
      <c r="I66" s="114">
        <v>5</v>
      </c>
      <c r="J66" s="115">
        <v>5</v>
      </c>
      <c r="K66" s="113">
        <f>IF(H66=2,J66,0)</f>
        <v>5</v>
      </c>
      <c r="L66" s="114">
        <f>IF(H66=1,0,J66)</f>
        <v>5</v>
      </c>
      <c r="M66" s="115">
        <f>IF(H66=2,I66*J66,0)</f>
        <v>25</v>
      </c>
      <c r="N66" s="101"/>
    </row>
    <row r="67" spans="1:14" ht="21.95" customHeight="1" outlineLevel="1" x14ac:dyDescent="0.25">
      <c r="A67" s="15"/>
      <c r="B67" s="135"/>
      <c r="C67" s="136"/>
      <c r="D67" s="99" t="s">
        <v>57</v>
      </c>
      <c r="E67" s="103" t="s">
        <v>295</v>
      </c>
      <c r="F67" s="165"/>
      <c r="G67" s="165"/>
      <c r="H67" s="113">
        <v>2</v>
      </c>
      <c r="I67" s="114">
        <v>5</v>
      </c>
      <c r="J67" s="115">
        <v>5</v>
      </c>
      <c r="K67" s="113">
        <f t="shared" ref="K67:K68" si="12">IF(H67=2,J67,0)</f>
        <v>5</v>
      </c>
      <c r="L67" s="114">
        <f t="shared" ref="L67:L68" si="13">IF(H67=1,0,J67)</f>
        <v>5</v>
      </c>
      <c r="M67" s="115">
        <f t="shared" ref="M67:M68" si="14">IF(H67=2,I67*J67,0)</f>
        <v>25</v>
      </c>
      <c r="N67" s="101"/>
    </row>
    <row r="68" spans="1:14" ht="21.95" customHeight="1" outlineLevel="1" thickBot="1" x14ac:dyDescent="0.3">
      <c r="A68" s="15"/>
      <c r="B68" s="135"/>
      <c r="C68" s="136"/>
      <c r="D68" s="99" t="s">
        <v>58</v>
      </c>
      <c r="E68" s="103" t="s">
        <v>296</v>
      </c>
      <c r="F68" s="165"/>
      <c r="G68" s="165"/>
      <c r="H68" s="113">
        <v>2</v>
      </c>
      <c r="I68" s="114">
        <v>4</v>
      </c>
      <c r="J68" s="115">
        <v>4</v>
      </c>
      <c r="K68" s="113">
        <f t="shared" si="12"/>
        <v>4</v>
      </c>
      <c r="L68" s="114">
        <f t="shared" si="13"/>
        <v>4</v>
      </c>
      <c r="M68" s="115">
        <f t="shared" si="14"/>
        <v>16</v>
      </c>
      <c r="N68" s="101"/>
    </row>
    <row r="69" spans="1:14" s="192" customFormat="1" ht="24.95" customHeight="1" x14ac:dyDescent="0.25">
      <c r="A69" s="185"/>
      <c r="B69" s="186">
        <v>6</v>
      </c>
      <c r="C69" s="193" t="s">
        <v>297</v>
      </c>
      <c r="D69" s="194"/>
      <c r="E69" s="193"/>
      <c r="F69" s="187"/>
      <c r="G69" s="187"/>
      <c r="H69" s="188"/>
      <c r="I69" s="189"/>
      <c r="J69" s="190"/>
      <c r="K69" s="188">
        <f>SUM(K70,K71,K72,K73)</f>
        <v>0</v>
      </c>
      <c r="L69" s="188">
        <f t="shared" ref="L69:M69" si="15">SUM(L70,L71,L72,L73)</f>
        <v>0</v>
      </c>
      <c r="M69" s="188">
        <f t="shared" si="15"/>
        <v>0</v>
      </c>
      <c r="N69" s="191"/>
    </row>
    <row r="70" spans="1:14" ht="21.95" customHeight="1" outlineLevel="1" x14ac:dyDescent="0.25">
      <c r="A70" s="15"/>
      <c r="B70" s="135"/>
      <c r="C70" s="136"/>
      <c r="D70" s="97" t="s">
        <v>56</v>
      </c>
      <c r="E70" s="129"/>
      <c r="F70" s="167"/>
      <c r="G70" s="167"/>
      <c r="H70" s="110"/>
      <c r="I70" s="111"/>
      <c r="J70" s="112"/>
      <c r="K70" s="110">
        <f>IF(H70=2,J70,0)</f>
        <v>0</v>
      </c>
      <c r="L70" s="111">
        <f>IF(H70=1,0,J70)</f>
        <v>0</v>
      </c>
      <c r="M70" s="112">
        <f>IF(H70=2,I70*J70,0)</f>
        <v>0</v>
      </c>
      <c r="N70" s="98"/>
    </row>
    <row r="71" spans="1:14" ht="21.95" customHeight="1" outlineLevel="1" x14ac:dyDescent="0.25">
      <c r="A71" s="15"/>
      <c r="B71" s="135"/>
      <c r="C71" s="136"/>
      <c r="D71" s="99" t="s">
        <v>57</v>
      </c>
      <c r="E71" s="130"/>
      <c r="F71" s="168"/>
      <c r="G71" s="168"/>
      <c r="H71" s="113"/>
      <c r="I71" s="114"/>
      <c r="J71" s="115"/>
      <c r="K71" s="113">
        <f t="shared" ref="K71:K73" si="16">IF(H71=2,J71,0)</f>
        <v>0</v>
      </c>
      <c r="L71" s="114">
        <f t="shared" ref="L71:L73" si="17">IF(H71=1,0,J71)</f>
        <v>0</v>
      </c>
      <c r="M71" s="115">
        <f t="shared" ref="M71:M73" si="18">IF(H71=2,I71*J71,0)</f>
        <v>0</v>
      </c>
      <c r="N71" s="101"/>
    </row>
    <row r="72" spans="1:14" ht="21.95" customHeight="1" outlineLevel="1" x14ac:dyDescent="0.25">
      <c r="A72" s="15"/>
      <c r="B72" s="135"/>
      <c r="C72" s="136"/>
      <c r="D72" s="99" t="s">
        <v>58</v>
      </c>
      <c r="E72" s="130"/>
      <c r="F72" s="168"/>
      <c r="G72" s="168"/>
      <c r="H72" s="113"/>
      <c r="I72" s="114"/>
      <c r="J72" s="115"/>
      <c r="K72" s="113">
        <f t="shared" si="16"/>
        <v>0</v>
      </c>
      <c r="L72" s="114">
        <f t="shared" si="17"/>
        <v>0</v>
      </c>
      <c r="M72" s="115">
        <f t="shared" si="18"/>
        <v>0</v>
      </c>
      <c r="N72" s="101"/>
    </row>
    <row r="73" spans="1:14" ht="21.95" customHeight="1" outlineLevel="1" thickBot="1" x14ac:dyDescent="0.3">
      <c r="A73" s="15"/>
      <c r="B73" s="137"/>
      <c r="C73" s="138"/>
      <c r="D73" s="128" t="s">
        <v>59</v>
      </c>
      <c r="E73" s="131"/>
      <c r="F73" s="169"/>
      <c r="G73" s="169"/>
      <c r="H73" s="122"/>
      <c r="I73" s="123"/>
      <c r="J73" s="124"/>
      <c r="K73" s="122">
        <f t="shared" si="16"/>
        <v>0</v>
      </c>
      <c r="L73" s="123">
        <f t="shared" si="17"/>
        <v>0</v>
      </c>
      <c r="M73" s="124">
        <f t="shared" si="18"/>
        <v>0</v>
      </c>
      <c r="N73" s="125"/>
    </row>
    <row r="74" spans="1:14" ht="21.95" customHeight="1" x14ac:dyDescent="0.25">
      <c r="A74" s="15"/>
      <c r="B74" s="140"/>
      <c r="C74" s="136"/>
      <c r="D74" s="94"/>
      <c r="E74" s="95"/>
      <c r="F74" s="170"/>
      <c r="G74" s="170"/>
      <c r="H74" s="116"/>
      <c r="I74" s="117"/>
      <c r="J74" s="118"/>
      <c r="K74" s="116"/>
      <c r="L74" s="117"/>
      <c r="M74" s="118"/>
      <c r="N74" s="93"/>
    </row>
    <row r="75" spans="1:14" ht="21.95" customHeight="1" x14ac:dyDescent="0.25">
      <c r="A75" s="15"/>
      <c r="B75" s="140"/>
      <c r="C75" s="136"/>
      <c r="D75" s="94"/>
      <c r="E75" s="95"/>
      <c r="F75" s="170"/>
      <c r="G75" s="170"/>
      <c r="H75" s="116"/>
      <c r="I75" s="117"/>
      <c r="J75" s="118"/>
      <c r="K75" s="116"/>
      <c r="L75" s="117"/>
      <c r="M75" s="118"/>
      <c r="N75" s="93"/>
    </row>
    <row r="76" spans="1:14" ht="21.95" customHeight="1" x14ac:dyDescent="0.25">
      <c r="A76" s="15"/>
      <c r="B76" s="140"/>
      <c r="C76" s="136"/>
      <c r="D76" s="94"/>
      <c r="E76" s="95"/>
      <c r="F76" s="170"/>
      <c r="G76" s="170"/>
      <c r="H76" s="116"/>
      <c r="I76" s="117"/>
      <c r="J76" s="118"/>
      <c r="K76" s="116"/>
      <c r="L76" s="117"/>
      <c r="M76" s="118"/>
      <c r="N76" s="93"/>
    </row>
  </sheetData>
  <autoFilter ref="A4:N73">
    <filterColumn colId="1" showButton="0"/>
    <filterColumn colId="3" showButton="0"/>
  </autoFilter>
  <customSheetViews>
    <customSheetView guid="{159B670B-5A9A-4978-8B1D-ABF49F0883F3}" showAutoFilter="1" hiddenRows="1">
      <selection activeCell="H17" sqref="H17"/>
      <rowBreaks count="1" manualBreakCount="1">
        <brk id="108" max="11" man="1"/>
      </rowBreaks>
      <pageMargins left="0.2" right="0.2" top="0.75" bottom="0.25" header="1.05" footer="0.05"/>
      <pageSetup paperSize="9" scale="96" orientation="landscape" r:id="rId1"/>
      <autoFilter ref="A4:N108">
        <filterColumn colId="1" showButton="0"/>
        <filterColumn colId="3" showButton="0"/>
      </autoFilter>
    </customSheetView>
  </customSheetViews>
  <mergeCells count="7">
    <mergeCell ref="H2:M2"/>
    <mergeCell ref="B2:C2"/>
    <mergeCell ref="N3:N4"/>
    <mergeCell ref="H3:M3"/>
    <mergeCell ref="D3:E4"/>
    <mergeCell ref="B3:C4"/>
    <mergeCell ref="E2:G2"/>
  </mergeCells>
  <pageMargins left="0.2" right="0.2" top="0.75" bottom="0.25" header="1.05" footer="0.05"/>
  <pageSetup paperSize="9" scale="96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F12"/>
  <sheetViews>
    <sheetView rightToLeft="1" zoomScale="85" zoomScaleNormal="85" workbookViewId="0">
      <selection activeCell="F15" sqref="F15"/>
    </sheetView>
  </sheetViews>
  <sheetFormatPr defaultColWidth="9.140625" defaultRowHeight="15" x14ac:dyDescent="0.25"/>
  <cols>
    <col min="1" max="1" width="9.140625" style="1"/>
    <col min="2" max="2" width="13.85546875" style="1" customWidth="1"/>
    <col min="3" max="3" width="69.28515625" style="1" customWidth="1"/>
    <col min="4" max="4" width="12.85546875" style="1" customWidth="1"/>
    <col min="5" max="5" width="17" style="1" customWidth="1"/>
    <col min="6" max="6" width="17.28515625" style="1" customWidth="1"/>
    <col min="7" max="16384" width="9.140625" style="1"/>
  </cols>
  <sheetData>
    <row r="1" spans="2:6" ht="15.75" thickBot="1" x14ac:dyDescent="0.3"/>
    <row r="2" spans="2:6" ht="45" customHeight="1" thickBot="1" x14ac:dyDescent="0.3">
      <c r="B2" s="471" t="s">
        <v>12</v>
      </c>
      <c r="C2" s="472"/>
      <c r="D2" s="472"/>
      <c r="E2" s="472"/>
      <c r="F2" s="473"/>
    </row>
    <row r="3" spans="2:6" ht="52.5" customHeight="1" thickBot="1" x14ac:dyDescent="0.3">
      <c r="B3" s="25" t="s">
        <v>9</v>
      </c>
      <c r="C3" s="25" t="s">
        <v>8</v>
      </c>
      <c r="D3" s="25" t="s">
        <v>11</v>
      </c>
      <c r="E3" s="25" t="s">
        <v>3</v>
      </c>
      <c r="F3" s="26" t="s">
        <v>4</v>
      </c>
    </row>
    <row r="4" spans="2:6" ht="25.5" customHeight="1" x14ac:dyDescent="0.25">
      <c r="B4" s="43">
        <v>1</v>
      </c>
      <c r="C4" s="44" t="str">
        <f>'برنامه پیشرفت'!C5</f>
        <v>استقرار مدل مدیریت</v>
      </c>
      <c r="D4" s="45">
        <v>1</v>
      </c>
      <c r="E4" s="46">
        <f>100*'برنامه پیشرفت'!K5/'برنامه پیشرفت'!L5</f>
        <v>100</v>
      </c>
      <c r="F4" s="47">
        <f>20*'برنامه پیشرفت'!M5/'برنامه پیشرفت'!K5</f>
        <v>100</v>
      </c>
    </row>
    <row r="5" spans="2:6" ht="25.5" customHeight="1" x14ac:dyDescent="0.25">
      <c r="B5" s="48">
        <v>2</v>
      </c>
      <c r="C5" s="49" t="str">
        <f>'برنامه پیشرفت'!C13</f>
        <v>تدوین مدل آموزشی و تربیتی متوسطه مهر هشتم</v>
      </c>
      <c r="D5" s="50">
        <v>2</v>
      </c>
      <c r="E5" s="51">
        <f>100*'برنامه پیشرفت'!K13/'برنامه پیشرفت'!L13</f>
        <v>100</v>
      </c>
      <c r="F5" s="52">
        <f>20*'برنامه پیشرفت'!M13/'برنامه پیشرفت'!K13</f>
        <v>93.84615384615384</v>
      </c>
    </row>
    <row r="6" spans="2:6" ht="25.5" customHeight="1" x14ac:dyDescent="0.25">
      <c r="B6" s="48">
        <v>3</v>
      </c>
      <c r="C6" s="49" t="str">
        <f>'برنامه پیشرفت'!C29</f>
        <v>موفقیت در کنکور و امتحانات نهایی</v>
      </c>
      <c r="D6" s="50">
        <v>3</v>
      </c>
      <c r="E6" s="51">
        <f>100*'برنامه پیشرفت'!K29/'برنامه پیشرفت'!L29</f>
        <v>100</v>
      </c>
      <c r="F6" s="52">
        <f>20*'برنامه پیشرفت'!M29/'برنامه پیشرفت'!K29</f>
        <v>100</v>
      </c>
    </row>
    <row r="7" spans="2:6" ht="25.5" customHeight="1" x14ac:dyDescent="0.25">
      <c r="B7" s="48">
        <v>4</v>
      </c>
      <c r="C7" s="49" t="str">
        <f>'برنامه پیشرفت'!C39</f>
        <v>افزایش اعتبار متوسطه و جذب دانش آموزان مذهبی و مستعد</v>
      </c>
      <c r="D7" s="50">
        <v>2</v>
      </c>
      <c r="E7" s="51">
        <f>100*'برنامه پیشرفت'!K39/'برنامه پیشرفت'!L39</f>
        <v>100</v>
      </c>
      <c r="F7" s="52">
        <f>20*'برنامه پیشرفت'!M39/'برنامه پیشرفت'!K39</f>
        <v>80</v>
      </c>
    </row>
    <row r="8" spans="2:6" ht="25.5" customHeight="1" x14ac:dyDescent="0.25">
      <c r="B8" s="48">
        <v>5</v>
      </c>
      <c r="C8" s="49" t="str">
        <f>'برنامه پیشرفت'!C65</f>
        <v>رضایت مخاطبان فعلی</v>
      </c>
      <c r="D8" s="50">
        <v>1</v>
      </c>
      <c r="E8" s="51">
        <f>100*'برنامه پیشرفت'!K65/'برنامه پیشرفت'!L65</f>
        <v>100</v>
      </c>
      <c r="F8" s="52">
        <f>20*'برنامه پیشرفت'!M65/'برنامه پیشرفت'!K39</f>
        <v>88</v>
      </c>
    </row>
    <row r="9" spans="2:6" ht="25.5" customHeight="1" thickBot="1" x14ac:dyDescent="0.3">
      <c r="B9" s="48">
        <v>6</v>
      </c>
      <c r="C9" s="49" t="str">
        <f>'برنامه پیشرفت'!C69</f>
        <v>مدیریت استعداد</v>
      </c>
      <c r="D9" s="50">
        <v>2</v>
      </c>
      <c r="E9" s="51">
        <v>0</v>
      </c>
      <c r="F9" s="52">
        <v>0</v>
      </c>
    </row>
    <row r="10" spans="2:6" ht="45.75" thickBot="1" x14ac:dyDescent="0.3">
      <c r="B10" s="474" t="s">
        <v>10</v>
      </c>
      <c r="C10" s="475"/>
      <c r="D10" s="2"/>
      <c r="E10" s="3">
        <f>SUMPRODUCT(E4:E9,D4:D9)/SUM(D4:D9)</f>
        <v>81.818181818181813</v>
      </c>
      <c r="F10" s="4">
        <f>SUMPRODUCT(F4:F9,D4:D9)/SUM(D4:D9)</f>
        <v>75.972027972027959</v>
      </c>
    </row>
    <row r="12" spans="2:6" ht="43.5" customHeight="1" x14ac:dyDescent="0.25"/>
  </sheetData>
  <customSheetViews>
    <customSheetView guid="{159B670B-5A9A-4978-8B1D-ABF49F0883F3}" scale="85">
      <selection activeCell="C4" sqref="C4"/>
      <pageMargins left="0.7" right="0.7" top="0.75" bottom="0.75" header="0.3" footer="0.3"/>
      <pageSetup orientation="portrait" r:id="rId1"/>
    </customSheetView>
  </customSheetViews>
  <mergeCells count="2">
    <mergeCell ref="B2:F2"/>
    <mergeCell ref="B10:C10"/>
  </mergeCells>
  <pageMargins left="0.7" right="0.7" top="0.75" bottom="0.75" header="0.3" footer="0.3"/>
  <pageSetup orientation="portrait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1C3AC"/>
    <outlinePr summaryBelow="0"/>
  </sheetPr>
  <dimension ref="B1:K62"/>
  <sheetViews>
    <sheetView rightToLeft="1" topLeftCell="B1" zoomScale="110" zoomScaleNormal="110" workbookViewId="0">
      <pane xSplit="5" ySplit="4" topLeftCell="G5" activePane="bottomRight" state="frozen"/>
      <selection activeCell="B1" sqref="B1"/>
      <selection pane="topRight" activeCell="F1" sqref="F1"/>
      <selection pane="bottomLeft" activeCell="B5" sqref="B5"/>
      <selection pane="bottomRight" activeCell="F41" sqref="F41"/>
    </sheetView>
  </sheetViews>
  <sheetFormatPr defaultColWidth="9.140625" defaultRowHeight="15" outlineLevelRow="1" x14ac:dyDescent="0.25"/>
  <cols>
    <col min="1" max="1" width="3.42578125" style="5" customWidth="1"/>
    <col min="2" max="2" width="4.140625" style="5" customWidth="1"/>
    <col min="3" max="3" width="5.28515625" style="5" customWidth="1"/>
    <col min="4" max="4" width="4.5703125" style="5" customWidth="1"/>
    <col min="5" max="5" width="10.28515625" style="5" customWidth="1"/>
    <col min="6" max="6" width="80.42578125" style="5" bestFit="1" customWidth="1"/>
    <col min="7" max="7" width="8.42578125" style="5" customWidth="1"/>
    <col min="8" max="8" width="8.5703125" style="5" bestFit="1" customWidth="1"/>
    <col min="9" max="9" width="10.5703125" style="5" bestFit="1" customWidth="1"/>
    <col min="10" max="10" width="11.140625" style="5" bestFit="1" customWidth="1"/>
    <col min="11" max="11" width="26" style="5" customWidth="1"/>
    <col min="12" max="16384" width="9.140625" style="5"/>
  </cols>
  <sheetData>
    <row r="1" spans="2:11" ht="15.75" thickBot="1" x14ac:dyDescent="0.3"/>
    <row r="2" spans="2:11" ht="40.5" customHeight="1" thickBot="1" x14ac:dyDescent="0.3">
      <c r="C2" s="476" t="s">
        <v>15</v>
      </c>
      <c r="D2" s="449"/>
      <c r="E2" s="449"/>
      <c r="F2" s="17" t="s">
        <v>16</v>
      </c>
      <c r="G2" s="17"/>
      <c r="H2" s="17"/>
      <c r="I2" s="17"/>
      <c r="J2" s="17"/>
      <c r="K2" s="14"/>
    </row>
    <row r="3" spans="2:11" ht="33" customHeight="1" x14ac:dyDescent="0.25">
      <c r="C3" s="19"/>
      <c r="D3" s="31"/>
      <c r="E3" s="20"/>
      <c r="F3" s="21"/>
      <c r="G3" s="481" t="s">
        <v>21</v>
      </c>
      <c r="H3" s="482"/>
      <c r="I3" s="76" t="s">
        <v>23</v>
      </c>
      <c r="J3" s="75" t="s">
        <v>22</v>
      </c>
      <c r="K3" s="477" t="s">
        <v>13</v>
      </c>
    </row>
    <row r="4" spans="2:11" ht="33" customHeight="1" thickBot="1" x14ac:dyDescent="0.3">
      <c r="B4" s="13"/>
      <c r="C4" s="479" t="s">
        <v>14</v>
      </c>
      <c r="D4" s="480"/>
      <c r="E4" s="480"/>
      <c r="F4" s="22" t="s">
        <v>17</v>
      </c>
      <c r="G4" s="67" t="s">
        <v>18</v>
      </c>
      <c r="H4" s="68" t="s">
        <v>19</v>
      </c>
      <c r="I4" s="77" t="s">
        <v>25</v>
      </c>
      <c r="J4" s="61" t="s">
        <v>24</v>
      </c>
      <c r="K4" s="478"/>
    </row>
    <row r="5" spans="2:11" ht="29.45" customHeight="1" collapsed="1" x14ac:dyDescent="0.25">
      <c r="B5" s="18"/>
      <c r="C5" s="32">
        <v>1</v>
      </c>
      <c r="D5" s="33" t="e">
        <f>'برنامه پیشرفت'!#REF!</f>
        <v>#REF!</v>
      </c>
      <c r="E5" s="34"/>
      <c r="F5" s="35"/>
      <c r="G5" s="69"/>
      <c r="H5" s="70"/>
      <c r="I5" s="78"/>
      <c r="J5" s="29"/>
      <c r="K5" s="16"/>
    </row>
    <row r="6" spans="2:11" ht="29.45" hidden="1" customHeight="1" outlineLevel="1" x14ac:dyDescent="0.25">
      <c r="B6" s="15"/>
      <c r="C6" s="24"/>
      <c r="E6" s="150">
        <v>1</v>
      </c>
      <c r="F6" s="147" t="s">
        <v>65</v>
      </c>
      <c r="G6" s="71"/>
      <c r="H6" s="72"/>
      <c r="I6" s="79"/>
      <c r="J6" s="148">
        <v>1.1000000000000001</v>
      </c>
      <c r="K6" s="12"/>
    </row>
    <row r="7" spans="2:11" ht="29.45" hidden="1" customHeight="1" outlineLevel="1" x14ac:dyDescent="0.25">
      <c r="B7" s="15"/>
      <c r="C7" s="24"/>
      <c r="E7" s="150">
        <v>2</v>
      </c>
      <c r="F7" s="147" t="s">
        <v>67</v>
      </c>
      <c r="G7" s="71"/>
      <c r="H7" s="72"/>
      <c r="I7" s="79"/>
      <c r="J7" s="148">
        <v>1.1000000000000001</v>
      </c>
      <c r="K7" s="12"/>
    </row>
    <row r="8" spans="2:11" ht="29.45" hidden="1" customHeight="1" outlineLevel="1" x14ac:dyDescent="0.25">
      <c r="B8" s="15"/>
      <c r="C8" s="24"/>
      <c r="E8" s="150">
        <v>3</v>
      </c>
      <c r="F8" s="147" t="s">
        <v>66</v>
      </c>
      <c r="G8" s="71"/>
      <c r="H8" s="72"/>
      <c r="I8" s="79"/>
      <c r="J8" s="149">
        <v>1.1000000000000001</v>
      </c>
      <c r="K8" s="12"/>
    </row>
    <row r="9" spans="2:11" ht="29.45" hidden="1" customHeight="1" outlineLevel="1" x14ac:dyDescent="0.25">
      <c r="B9" s="15"/>
      <c r="C9" s="24"/>
      <c r="E9" s="150">
        <v>4</v>
      </c>
      <c r="F9" s="147" t="s">
        <v>68</v>
      </c>
      <c r="G9" s="71"/>
      <c r="H9" s="72"/>
      <c r="I9" s="79"/>
      <c r="J9" s="149">
        <v>1</v>
      </c>
      <c r="K9" s="12"/>
    </row>
    <row r="10" spans="2:11" ht="29.45" hidden="1" customHeight="1" outlineLevel="1" x14ac:dyDescent="0.25">
      <c r="B10" s="15"/>
      <c r="C10" s="24"/>
      <c r="E10" s="150">
        <v>5</v>
      </c>
      <c r="F10" s="147" t="s">
        <v>69</v>
      </c>
      <c r="G10" s="71"/>
      <c r="H10" s="72"/>
      <c r="I10" s="79"/>
      <c r="J10" s="149">
        <v>0.75</v>
      </c>
      <c r="K10" s="12"/>
    </row>
    <row r="11" spans="2:11" ht="27" hidden="1" customHeight="1" outlineLevel="1" x14ac:dyDescent="0.25">
      <c r="B11" s="15"/>
      <c r="C11" s="24"/>
      <c r="E11" s="150">
        <v>6</v>
      </c>
      <c r="F11" s="147" t="s">
        <v>70</v>
      </c>
      <c r="G11" s="71"/>
      <c r="H11" s="72"/>
      <c r="I11" s="79"/>
      <c r="J11" s="149">
        <v>0.8</v>
      </c>
      <c r="K11" s="12"/>
    </row>
    <row r="12" spans="2:11" ht="27" customHeight="1" collapsed="1" x14ac:dyDescent="0.25">
      <c r="B12" s="18"/>
      <c r="C12" s="39">
        <v>2</v>
      </c>
      <c r="D12" s="40" t="e">
        <f>'برنامه پیشرفت'!#REF!</f>
        <v>#REF!</v>
      </c>
      <c r="E12" s="41"/>
      <c r="F12" s="42"/>
      <c r="G12" s="71"/>
      <c r="H12" s="72"/>
      <c r="I12" s="79"/>
      <c r="J12" s="149"/>
      <c r="K12" s="12"/>
    </row>
    <row r="13" spans="2:11" ht="27" hidden="1" customHeight="1" outlineLevel="1" x14ac:dyDescent="0.25">
      <c r="B13" s="15"/>
      <c r="C13" s="24"/>
      <c r="E13" s="150">
        <v>1</v>
      </c>
      <c r="F13" s="147" t="s">
        <v>71</v>
      </c>
      <c r="G13" s="71"/>
      <c r="H13" s="72"/>
      <c r="I13" s="79"/>
      <c r="J13" s="149">
        <v>0.9</v>
      </c>
      <c r="K13" s="12"/>
    </row>
    <row r="14" spans="2:11" ht="27" hidden="1" customHeight="1" outlineLevel="1" x14ac:dyDescent="0.25">
      <c r="B14" s="15"/>
      <c r="C14" s="24"/>
      <c r="E14" s="150">
        <v>2</v>
      </c>
      <c r="F14" s="147" t="s">
        <v>72</v>
      </c>
      <c r="G14" s="71"/>
      <c r="H14" s="72"/>
      <c r="I14" s="79"/>
      <c r="J14" s="149">
        <v>0.8</v>
      </c>
      <c r="K14" s="12"/>
    </row>
    <row r="15" spans="2:11" ht="27" hidden="1" customHeight="1" outlineLevel="1" x14ac:dyDescent="0.25">
      <c r="B15" s="15"/>
      <c r="C15" s="24"/>
      <c r="E15" s="150">
        <v>3</v>
      </c>
      <c r="F15" s="147" t="s">
        <v>73</v>
      </c>
      <c r="G15" s="71"/>
      <c r="H15" s="72"/>
      <c r="I15" s="79"/>
      <c r="J15" s="149">
        <v>0.9</v>
      </c>
      <c r="K15" s="12"/>
    </row>
    <row r="16" spans="2:11" ht="27" hidden="1" customHeight="1" outlineLevel="1" x14ac:dyDescent="0.25">
      <c r="B16" s="15"/>
      <c r="C16" s="24"/>
      <c r="E16" s="150">
        <v>4</v>
      </c>
      <c r="F16" s="147" t="s">
        <v>75</v>
      </c>
      <c r="G16" s="71"/>
      <c r="H16" s="72"/>
      <c r="I16" s="79"/>
      <c r="J16" s="149">
        <v>1</v>
      </c>
      <c r="K16" s="12"/>
    </row>
    <row r="17" spans="2:11" ht="27" customHeight="1" collapsed="1" x14ac:dyDescent="0.25">
      <c r="B17" s="18"/>
      <c r="C17" s="39">
        <v>3</v>
      </c>
      <c r="D17" s="40" t="e">
        <f>'برنامه پیشرفت'!#REF!</f>
        <v>#REF!</v>
      </c>
      <c r="E17" s="41"/>
      <c r="F17" s="42"/>
      <c r="G17" s="71"/>
      <c r="H17" s="72"/>
      <c r="I17" s="79"/>
      <c r="J17" s="149"/>
      <c r="K17" s="12"/>
    </row>
    <row r="18" spans="2:11" ht="27" hidden="1" customHeight="1" outlineLevel="1" x14ac:dyDescent="0.25">
      <c r="B18" s="15"/>
      <c r="C18" s="24"/>
      <c r="E18" s="150">
        <v>1</v>
      </c>
      <c r="F18" s="38" t="s">
        <v>74</v>
      </c>
      <c r="G18" s="71"/>
      <c r="H18" s="72"/>
      <c r="I18" s="79"/>
      <c r="J18" s="149">
        <v>1</v>
      </c>
      <c r="K18" s="12"/>
    </row>
    <row r="19" spans="2:11" ht="27" hidden="1" customHeight="1" outlineLevel="1" x14ac:dyDescent="0.25">
      <c r="B19" s="15"/>
      <c r="C19" s="24"/>
      <c r="E19" s="150">
        <v>2</v>
      </c>
      <c r="F19" s="38"/>
      <c r="G19" s="71"/>
      <c r="H19" s="72"/>
      <c r="I19" s="79"/>
      <c r="J19" s="149"/>
      <c r="K19" s="12"/>
    </row>
    <row r="20" spans="2:11" ht="27" hidden="1" customHeight="1" outlineLevel="1" x14ac:dyDescent="0.25">
      <c r="B20" s="15"/>
      <c r="C20" s="24"/>
      <c r="E20" s="150">
        <v>3</v>
      </c>
      <c r="F20" s="38"/>
      <c r="G20" s="71"/>
      <c r="H20" s="72"/>
      <c r="I20" s="79"/>
      <c r="J20" s="149"/>
      <c r="K20" s="12"/>
    </row>
    <row r="21" spans="2:11" ht="27" customHeight="1" collapsed="1" x14ac:dyDescent="0.25">
      <c r="B21" s="18"/>
      <c r="C21" s="39">
        <v>4</v>
      </c>
      <c r="D21" s="40" t="e">
        <f>'برنامه پیشرفت'!#REF!</f>
        <v>#REF!</v>
      </c>
      <c r="E21" s="41"/>
      <c r="F21" s="42"/>
      <c r="G21" s="71"/>
      <c r="H21" s="72"/>
      <c r="I21" s="79"/>
      <c r="J21" s="149"/>
      <c r="K21" s="12"/>
    </row>
    <row r="22" spans="2:11" ht="27" hidden="1" customHeight="1" outlineLevel="1" x14ac:dyDescent="0.25">
      <c r="B22" s="15"/>
      <c r="C22" s="24"/>
      <c r="E22" s="150">
        <v>1</v>
      </c>
      <c r="F22" s="38"/>
      <c r="G22" s="71"/>
      <c r="H22" s="72"/>
      <c r="I22" s="79"/>
      <c r="J22" s="149"/>
      <c r="K22" s="12"/>
    </row>
    <row r="23" spans="2:11" ht="27" hidden="1" customHeight="1" outlineLevel="1" x14ac:dyDescent="0.25">
      <c r="B23" s="15"/>
      <c r="C23" s="24"/>
      <c r="E23" s="150">
        <v>2</v>
      </c>
      <c r="F23" s="38"/>
      <c r="G23" s="71"/>
      <c r="H23" s="72"/>
      <c r="I23" s="79"/>
      <c r="J23" s="149"/>
      <c r="K23" s="12"/>
    </row>
    <row r="24" spans="2:11" ht="27" hidden="1" customHeight="1" outlineLevel="1" x14ac:dyDescent="0.25">
      <c r="B24" s="15"/>
      <c r="C24" s="24"/>
      <c r="E24" s="150">
        <v>3</v>
      </c>
      <c r="F24" s="38"/>
      <c r="G24" s="71"/>
      <c r="H24" s="72"/>
      <c r="I24" s="79"/>
      <c r="J24" s="149"/>
      <c r="K24" s="12"/>
    </row>
    <row r="25" spans="2:11" ht="27" customHeight="1" x14ac:dyDescent="0.25">
      <c r="B25" s="18"/>
      <c r="C25" s="39">
        <v>5</v>
      </c>
      <c r="D25" s="40" t="e">
        <f>'برنامه پیشرفت'!#REF!</f>
        <v>#REF!</v>
      </c>
      <c r="E25" s="41"/>
      <c r="F25" s="42"/>
      <c r="G25" s="71"/>
      <c r="H25" s="72"/>
      <c r="I25" s="79"/>
      <c r="J25" s="149"/>
      <c r="K25" s="12"/>
    </row>
    <row r="26" spans="2:11" ht="27" customHeight="1" x14ac:dyDescent="0.25">
      <c r="B26" s="18"/>
      <c r="C26" s="39"/>
      <c r="D26" s="40"/>
      <c r="E26" s="41"/>
      <c r="F26" s="42" t="s">
        <v>78</v>
      </c>
      <c r="G26" s="71"/>
      <c r="H26" s="72"/>
      <c r="I26" s="79"/>
      <c r="J26" s="149">
        <v>1</v>
      </c>
      <c r="K26" s="12"/>
    </row>
    <row r="27" spans="2:11" ht="27" customHeight="1" x14ac:dyDescent="0.25">
      <c r="B27" s="18"/>
      <c r="C27" s="39"/>
      <c r="D27" s="40"/>
      <c r="E27" s="41"/>
      <c r="F27" s="42" t="s">
        <v>79</v>
      </c>
      <c r="G27" s="71"/>
      <c r="H27" s="72"/>
      <c r="I27" s="79"/>
      <c r="J27" s="149">
        <v>1</v>
      </c>
      <c r="K27" s="12"/>
    </row>
    <row r="28" spans="2:11" ht="27" customHeight="1" collapsed="1" x14ac:dyDescent="0.25">
      <c r="B28" s="18"/>
      <c r="C28" s="39"/>
      <c r="D28" s="40"/>
      <c r="E28" s="41"/>
      <c r="F28" s="42" t="s">
        <v>80</v>
      </c>
      <c r="G28" s="71"/>
      <c r="H28" s="72"/>
      <c r="I28" s="79"/>
      <c r="J28" s="149">
        <v>1</v>
      </c>
      <c r="K28" s="12"/>
    </row>
    <row r="29" spans="2:11" ht="27" hidden="1" customHeight="1" outlineLevel="1" x14ac:dyDescent="0.25">
      <c r="B29" s="15"/>
      <c r="C29" s="24"/>
      <c r="E29" s="150">
        <v>1</v>
      </c>
      <c r="F29" s="38" t="s">
        <v>76</v>
      </c>
      <c r="G29" s="71"/>
      <c r="H29" s="72"/>
      <c r="I29" s="79"/>
      <c r="J29" s="149">
        <v>0.85</v>
      </c>
      <c r="K29" s="12"/>
    </row>
    <row r="30" spans="2:11" ht="27" hidden="1" customHeight="1" outlineLevel="1" x14ac:dyDescent="0.25">
      <c r="B30" s="15"/>
      <c r="C30" s="24"/>
      <c r="E30" s="150">
        <v>2</v>
      </c>
      <c r="F30" s="38" t="s">
        <v>77</v>
      </c>
      <c r="G30" s="71"/>
      <c r="H30" s="72"/>
      <c r="I30" s="79"/>
      <c r="J30" s="149">
        <v>0.3</v>
      </c>
      <c r="K30" s="12"/>
    </row>
    <row r="31" spans="2:11" ht="27" hidden="1" customHeight="1" outlineLevel="1" x14ac:dyDescent="0.25">
      <c r="B31" s="15"/>
      <c r="C31" s="24"/>
      <c r="E31" s="150">
        <v>3</v>
      </c>
      <c r="F31" s="38" t="s">
        <v>76</v>
      </c>
      <c r="G31" s="71"/>
      <c r="H31" s="72"/>
      <c r="I31" s="79"/>
      <c r="J31" s="149"/>
      <c r="K31" s="12"/>
    </row>
    <row r="32" spans="2:11" ht="27" hidden="1" customHeight="1" outlineLevel="1" x14ac:dyDescent="0.25">
      <c r="B32" s="15"/>
      <c r="C32" s="24"/>
      <c r="E32" s="150">
        <v>4</v>
      </c>
      <c r="F32" s="38" t="s">
        <v>81</v>
      </c>
      <c r="G32" s="71"/>
      <c r="H32" s="72"/>
      <c r="I32" s="79"/>
      <c r="J32" s="149">
        <v>1</v>
      </c>
      <c r="K32" s="12"/>
    </row>
    <row r="33" spans="2:11" ht="27" customHeight="1" collapsed="1" x14ac:dyDescent="0.25">
      <c r="B33" s="18"/>
      <c r="C33" s="39">
        <v>6</v>
      </c>
      <c r="D33" s="40" t="e">
        <f>'برنامه پیشرفت'!#REF!</f>
        <v>#REF!</v>
      </c>
      <c r="E33" s="41"/>
      <c r="F33" s="42"/>
      <c r="G33" s="71"/>
      <c r="H33" s="72"/>
      <c r="I33" s="79"/>
      <c r="J33" s="149"/>
      <c r="K33" s="12"/>
    </row>
    <row r="34" spans="2:11" ht="27" hidden="1" customHeight="1" outlineLevel="1" x14ac:dyDescent="0.25">
      <c r="B34" s="15"/>
      <c r="C34" s="24"/>
      <c r="E34" s="150">
        <v>1</v>
      </c>
      <c r="F34" s="38"/>
      <c r="G34" s="71"/>
      <c r="H34" s="72"/>
      <c r="I34" s="79"/>
      <c r="J34" s="149">
        <v>1</v>
      </c>
      <c r="K34" s="12"/>
    </row>
    <row r="35" spans="2:11" ht="27" hidden="1" customHeight="1" outlineLevel="1" x14ac:dyDescent="0.25">
      <c r="B35" s="15"/>
      <c r="C35" s="24"/>
      <c r="E35" s="150">
        <v>2</v>
      </c>
      <c r="F35" s="38" t="s">
        <v>82</v>
      </c>
      <c r="G35" s="71"/>
      <c r="H35" s="72"/>
      <c r="I35" s="79"/>
      <c r="J35" s="151">
        <v>0</v>
      </c>
      <c r="K35" s="12"/>
    </row>
    <row r="36" spans="2:11" ht="27" hidden="1" customHeight="1" outlineLevel="1" x14ac:dyDescent="0.25">
      <c r="B36" s="15"/>
      <c r="C36" s="24"/>
      <c r="E36" s="150">
        <v>3</v>
      </c>
      <c r="F36" s="38"/>
      <c r="G36" s="71"/>
      <c r="H36" s="72"/>
      <c r="I36" s="79"/>
      <c r="J36" s="149"/>
      <c r="K36" s="12"/>
    </row>
    <row r="37" spans="2:11" ht="27" customHeight="1" collapsed="1" x14ac:dyDescent="0.25">
      <c r="B37" s="18"/>
      <c r="C37" s="39">
        <v>7</v>
      </c>
      <c r="D37" s="40" t="e">
        <f>'برنامه پیشرفت'!#REF!</f>
        <v>#REF!</v>
      </c>
      <c r="E37" s="41"/>
      <c r="F37" s="42"/>
      <c r="G37" s="71"/>
      <c r="H37" s="72"/>
      <c r="I37" s="79"/>
      <c r="J37" s="149"/>
      <c r="K37" s="12"/>
    </row>
    <row r="38" spans="2:11" ht="27" hidden="1" customHeight="1" outlineLevel="1" x14ac:dyDescent="0.25">
      <c r="B38" s="15"/>
      <c r="C38" s="24"/>
      <c r="E38" s="150">
        <v>1</v>
      </c>
      <c r="F38" s="38"/>
      <c r="G38" s="71"/>
      <c r="H38" s="72"/>
      <c r="I38" s="79"/>
      <c r="J38" s="149"/>
      <c r="K38" s="12"/>
    </row>
    <row r="39" spans="2:11" ht="27" hidden="1" customHeight="1" outlineLevel="1" x14ac:dyDescent="0.25">
      <c r="B39" s="15"/>
      <c r="C39" s="24"/>
      <c r="E39" s="150">
        <v>2</v>
      </c>
      <c r="F39" s="38"/>
      <c r="G39" s="71"/>
      <c r="H39" s="72"/>
      <c r="I39" s="79"/>
      <c r="J39" s="149"/>
      <c r="K39" s="12"/>
    </row>
    <row r="40" spans="2:11" ht="27" hidden="1" customHeight="1" outlineLevel="1" x14ac:dyDescent="0.25">
      <c r="B40" s="15"/>
      <c r="C40" s="24"/>
      <c r="E40" s="150">
        <v>3</v>
      </c>
      <c r="F40" s="38"/>
      <c r="G40" s="71"/>
      <c r="H40" s="72"/>
      <c r="I40" s="79"/>
      <c r="J40" s="149"/>
      <c r="K40" s="12"/>
    </row>
    <row r="41" spans="2:11" ht="27" customHeight="1" collapsed="1" x14ac:dyDescent="0.25">
      <c r="B41" s="18"/>
      <c r="C41" s="39">
        <v>8</v>
      </c>
      <c r="D41" s="40" t="e">
        <f>'برنامه پیشرفت'!#REF!</f>
        <v>#REF!</v>
      </c>
      <c r="E41" s="41"/>
      <c r="F41" s="42"/>
      <c r="G41" s="71"/>
      <c r="H41" s="72"/>
      <c r="I41" s="79"/>
      <c r="J41" s="149"/>
      <c r="K41" s="12"/>
    </row>
    <row r="42" spans="2:11" ht="27" hidden="1" customHeight="1" outlineLevel="1" x14ac:dyDescent="0.25">
      <c r="B42" s="15"/>
      <c r="C42" s="24"/>
      <c r="D42" s="36">
        <v>1</v>
      </c>
      <c r="E42" s="37"/>
      <c r="F42" s="38" t="s">
        <v>84</v>
      </c>
      <c r="G42" s="71"/>
      <c r="H42" s="72"/>
      <c r="I42" s="79"/>
      <c r="J42" s="149"/>
      <c r="K42" s="12"/>
    </row>
    <row r="43" spans="2:11" ht="27" hidden="1" customHeight="1" outlineLevel="1" x14ac:dyDescent="0.25">
      <c r="B43" s="15"/>
      <c r="C43" s="24"/>
      <c r="D43" s="36">
        <v>2</v>
      </c>
      <c r="E43" s="37"/>
      <c r="F43" s="38"/>
      <c r="G43" s="71"/>
      <c r="H43" s="72"/>
      <c r="I43" s="79"/>
      <c r="J43" s="149"/>
      <c r="K43" s="12"/>
    </row>
    <row r="44" spans="2:11" ht="27" hidden="1" customHeight="1" outlineLevel="1" x14ac:dyDescent="0.25">
      <c r="B44" s="15"/>
      <c r="C44" s="24"/>
      <c r="D44" s="36"/>
      <c r="E44" s="37"/>
      <c r="F44" s="38" t="s">
        <v>83</v>
      </c>
      <c r="G44" s="71"/>
      <c r="H44" s="72"/>
      <c r="I44" s="79"/>
      <c r="J44" s="149"/>
      <c r="K44" s="12"/>
    </row>
    <row r="45" spans="2:11" ht="27" hidden="1" customHeight="1" outlineLevel="1" x14ac:dyDescent="0.25">
      <c r="B45" s="15"/>
      <c r="C45" s="24"/>
      <c r="D45" s="36">
        <v>3</v>
      </c>
      <c r="E45" s="37"/>
      <c r="F45" s="38"/>
      <c r="G45" s="71"/>
      <c r="H45" s="72"/>
      <c r="I45" s="79"/>
      <c r="J45" s="149"/>
      <c r="K45" s="12"/>
    </row>
    <row r="46" spans="2:11" ht="27" customHeight="1" collapsed="1" x14ac:dyDescent="0.25">
      <c r="B46" s="18"/>
      <c r="C46" s="39">
        <v>9</v>
      </c>
      <c r="D46" s="40" t="str">
        <f>'برنامه پیشرفت'!C39</f>
        <v>افزایش اعتبار متوسطه و جذب دانش آموزان مذهبی و مستعد</v>
      </c>
      <c r="E46" s="41"/>
      <c r="F46" s="42"/>
      <c r="G46" s="71"/>
      <c r="H46" s="72"/>
      <c r="I46" s="79"/>
      <c r="J46" s="149"/>
      <c r="K46" s="12"/>
    </row>
    <row r="47" spans="2:11" ht="27" hidden="1" customHeight="1" outlineLevel="1" x14ac:dyDescent="0.25">
      <c r="B47" s="15"/>
      <c r="C47" s="24"/>
      <c r="D47" s="36">
        <v>1</v>
      </c>
      <c r="E47" s="37" t="s">
        <v>85</v>
      </c>
      <c r="F47" s="38"/>
      <c r="G47" s="71"/>
      <c r="H47" s="72"/>
      <c r="I47" s="79"/>
      <c r="J47" s="149">
        <v>1.6</v>
      </c>
      <c r="K47" s="12"/>
    </row>
    <row r="48" spans="2:11" ht="27" hidden="1" customHeight="1" outlineLevel="1" x14ac:dyDescent="0.25">
      <c r="B48" s="15"/>
      <c r="C48" s="24"/>
      <c r="D48" s="36">
        <v>2</v>
      </c>
      <c r="E48" s="37"/>
      <c r="F48" s="38"/>
      <c r="G48" s="71"/>
      <c r="H48" s="72"/>
      <c r="I48" s="79"/>
      <c r="J48" s="149"/>
      <c r="K48" s="12"/>
    </row>
    <row r="49" spans="2:11" ht="27" hidden="1" customHeight="1" outlineLevel="1" x14ac:dyDescent="0.25">
      <c r="B49" s="15"/>
      <c r="C49" s="24"/>
      <c r="D49" s="36">
        <v>3</v>
      </c>
      <c r="E49" s="37"/>
      <c r="F49" s="38"/>
      <c r="G49" s="71"/>
      <c r="H49" s="72"/>
      <c r="I49" s="79"/>
      <c r="J49" s="149"/>
      <c r="K49" s="12"/>
    </row>
    <row r="50" spans="2:11" ht="27" customHeight="1" collapsed="1" x14ac:dyDescent="0.25">
      <c r="B50" s="18"/>
      <c r="C50" s="39">
        <v>10</v>
      </c>
      <c r="D50" s="40" t="e">
        <f>'برنامه پیشرفت'!#REF!</f>
        <v>#REF!</v>
      </c>
      <c r="E50" s="41"/>
      <c r="F50" s="42"/>
      <c r="G50" s="71"/>
      <c r="H50" s="72"/>
      <c r="I50" s="79"/>
      <c r="J50" s="149"/>
      <c r="K50" s="12"/>
    </row>
    <row r="51" spans="2:11" ht="27" hidden="1" customHeight="1" outlineLevel="1" x14ac:dyDescent="0.25">
      <c r="B51" s="15"/>
      <c r="C51" s="24"/>
      <c r="D51" s="36">
        <v>1</v>
      </c>
      <c r="E51" s="37"/>
      <c r="F51" s="38"/>
      <c r="G51" s="71"/>
      <c r="H51" s="72"/>
      <c r="I51" s="79"/>
      <c r="J51" s="149"/>
      <c r="K51" s="12"/>
    </row>
    <row r="52" spans="2:11" ht="27" hidden="1" customHeight="1" outlineLevel="1" x14ac:dyDescent="0.25">
      <c r="B52" s="15"/>
      <c r="C52" s="24"/>
      <c r="D52" s="36">
        <v>2</v>
      </c>
      <c r="E52" s="37"/>
      <c r="F52" s="38"/>
      <c r="G52" s="71"/>
      <c r="H52" s="72"/>
      <c r="I52" s="79"/>
      <c r="J52" s="30"/>
      <c r="K52" s="12"/>
    </row>
    <row r="53" spans="2:11" ht="27" hidden="1" customHeight="1" outlineLevel="1" x14ac:dyDescent="0.25">
      <c r="B53" s="15"/>
      <c r="C53" s="24"/>
      <c r="D53" s="36">
        <v>3</v>
      </c>
      <c r="E53" s="37"/>
      <c r="F53" s="38"/>
      <c r="G53" s="71"/>
      <c r="H53" s="72"/>
      <c r="I53" s="79"/>
      <c r="J53" s="30"/>
      <c r="K53" s="12"/>
    </row>
    <row r="54" spans="2:11" ht="27" customHeight="1" collapsed="1" x14ac:dyDescent="0.25">
      <c r="B54" s="18"/>
      <c r="C54" s="39">
        <v>11</v>
      </c>
      <c r="D54" s="40" t="e">
        <f>'برنامه پیشرفت'!#REF!</f>
        <v>#REF!</v>
      </c>
      <c r="E54" s="41"/>
      <c r="F54" s="42"/>
      <c r="G54" s="71"/>
      <c r="H54" s="72"/>
      <c r="I54" s="79"/>
      <c r="J54" s="30"/>
      <c r="K54" s="12"/>
    </row>
    <row r="55" spans="2:11" ht="27" hidden="1" customHeight="1" outlineLevel="1" x14ac:dyDescent="0.25">
      <c r="B55" s="15"/>
      <c r="C55" s="24"/>
      <c r="D55" s="36">
        <v>1</v>
      </c>
      <c r="E55" s="37"/>
      <c r="F55" s="38"/>
      <c r="G55" s="71"/>
      <c r="H55" s="72"/>
      <c r="I55" s="79"/>
      <c r="J55" s="30"/>
      <c r="K55" s="12"/>
    </row>
    <row r="56" spans="2:11" ht="27" hidden="1" customHeight="1" outlineLevel="1" x14ac:dyDescent="0.25">
      <c r="B56" s="15"/>
      <c r="C56" s="24"/>
      <c r="D56" s="36">
        <v>2</v>
      </c>
      <c r="E56" s="37"/>
      <c r="F56" s="38"/>
      <c r="G56" s="71"/>
      <c r="H56" s="72"/>
      <c r="I56" s="79"/>
      <c r="J56" s="30"/>
      <c r="K56" s="12"/>
    </row>
    <row r="57" spans="2:11" ht="27" hidden="1" customHeight="1" outlineLevel="1" x14ac:dyDescent="0.25">
      <c r="B57" s="15"/>
      <c r="C57" s="24"/>
      <c r="D57" s="36">
        <v>3</v>
      </c>
      <c r="E57" s="37"/>
      <c r="F57" s="38"/>
      <c r="G57" s="71"/>
      <c r="H57" s="72"/>
      <c r="I57" s="79"/>
      <c r="J57" s="30"/>
      <c r="K57" s="12"/>
    </row>
    <row r="58" spans="2:11" ht="27" customHeight="1" collapsed="1" thickBot="1" x14ac:dyDescent="0.3">
      <c r="B58" s="18"/>
      <c r="C58" s="39">
        <v>12</v>
      </c>
      <c r="D58" s="40" t="e">
        <f>'برنامه پیشرفت'!#REF!</f>
        <v>#REF!</v>
      </c>
      <c r="E58" s="41"/>
      <c r="F58" s="42"/>
      <c r="G58" s="71"/>
      <c r="H58" s="72"/>
      <c r="I58" s="79"/>
      <c r="J58" s="30"/>
      <c r="K58" s="12"/>
    </row>
    <row r="59" spans="2:11" ht="27" hidden="1" customHeight="1" outlineLevel="1" x14ac:dyDescent="0.25">
      <c r="B59" s="15"/>
      <c r="C59" s="24"/>
      <c r="D59" s="36">
        <v>1</v>
      </c>
      <c r="E59" s="37"/>
      <c r="F59" s="23"/>
      <c r="G59" s="71"/>
      <c r="H59" s="72"/>
      <c r="I59" s="79"/>
      <c r="J59" s="30"/>
      <c r="K59" s="12"/>
    </row>
    <row r="60" spans="2:11" ht="27" hidden="1" customHeight="1" outlineLevel="1" x14ac:dyDescent="0.25">
      <c r="B60" s="15"/>
      <c r="C60" s="24"/>
      <c r="D60" s="36">
        <v>2</v>
      </c>
      <c r="E60" s="37"/>
      <c r="F60" s="23"/>
      <c r="G60" s="71"/>
      <c r="H60" s="72"/>
      <c r="I60" s="79"/>
      <c r="J60" s="30"/>
      <c r="K60" s="12"/>
    </row>
    <row r="61" spans="2:11" ht="27" hidden="1" customHeight="1" outlineLevel="1" thickBot="1" x14ac:dyDescent="0.3">
      <c r="B61" s="15"/>
      <c r="C61" s="24"/>
      <c r="D61" s="36">
        <v>3</v>
      </c>
      <c r="E61" s="37"/>
      <c r="F61" s="23"/>
      <c r="G61" s="73"/>
      <c r="H61" s="74"/>
      <c r="I61" s="80"/>
      <c r="J61" s="30"/>
      <c r="K61" s="12"/>
    </row>
    <row r="62" spans="2:11" ht="4.5" customHeight="1" thickBot="1" x14ac:dyDescent="0.3">
      <c r="B62" s="13"/>
      <c r="C62" s="27"/>
      <c r="D62" s="27"/>
      <c r="E62" s="27"/>
      <c r="F62" s="27"/>
      <c r="G62" s="28"/>
      <c r="H62" s="28"/>
      <c r="I62" s="28"/>
      <c r="J62" s="28"/>
      <c r="K62" s="28"/>
    </row>
  </sheetData>
  <customSheetViews>
    <customSheetView guid="{159B670B-5A9A-4978-8B1D-ABF49F0883F3}" scale="110" hiddenRows="1" topLeftCell="B1">
      <pane xSplit="5" ySplit="4" topLeftCell="G21" activePane="bottomRight" state="frozen"/>
      <selection pane="bottomRight" activeCell="D5" sqref="D5"/>
      <pageMargins left="0.7" right="0.7" top="0.75" bottom="0.75" header="0.3" footer="0.3"/>
      <pageSetup orientation="portrait" r:id="rId1"/>
    </customSheetView>
  </customSheetViews>
  <mergeCells count="4">
    <mergeCell ref="C2:E2"/>
    <mergeCell ref="K3:K4"/>
    <mergeCell ref="C4:E4"/>
    <mergeCell ref="G3:H3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rightToLeft="1" zoomScaleNormal="100" workbookViewId="0">
      <selection activeCell="D13" sqref="D13"/>
    </sheetView>
  </sheetViews>
  <sheetFormatPr defaultRowHeight="15" x14ac:dyDescent="0.25"/>
  <cols>
    <col min="2" max="2" width="97.5703125" bestFit="1" customWidth="1"/>
  </cols>
  <sheetData>
    <row r="1" spans="1:2" ht="20.25" x14ac:dyDescent="0.25">
      <c r="A1" s="54"/>
      <c r="B1" s="92" t="s">
        <v>36</v>
      </c>
    </row>
    <row r="2" spans="1:2" ht="20.25" x14ac:dyDescent="0.25">
      <c r="A2" s="54"/>
      <c r="B2" s="92" t="s">
        <v>37</v>
      </c>
    </row>
    <row r="3" spans="1:2" ht="20.25" x14ac:dyDescent="0.25">
      <c r="A3" s="54"/>
      <c r="B3" s="92" t="s">
        <v>38</v>
      </c>
    </row>
    <row r="4" spans="1:2" ht="20.25" x14ac:dyDescent="0.25">
      <c r="A4" s="54"/>
      <c r="B4" s="92" t="s">
        <v>49</v>
      </c>
    </row>
    <row r="5" spans="1:2" ht="20.25" x14ac:dyDescent="0.25">
      <c r="A5" s="54"/>
      <c r="B5" s="92" t="s">
        <v>47</v>
      </c>
    </row>
    <row r="6" spans="1:2" ht="20.25" x14ac:dyDescent="0.25">
      <c r="A6" s="54"/>
      <c r="B6" s="92" t="s">
        <v>39</v>
      </c>
    </row>
    <row r="7" spans="1:2" ht="20.25" x14ac:dyDescent="0.25">
      <c r="A7" s="54"/>
      <c r="B7" s="92" t="s">
        <v>40</v>
      </c>
    </row>
    <row r="8" spans="1:2" ht="20.25" x14ac:dyDescent="0.25">
      <c r="B8" s="92" t="s">
        <v>34</v>
      </c>
    </row>
    <row r="9" spans="1:2" ht="20.25" x14ac:dyDescent="0.25">
      <c r="B9" s="92" t="s">
        <v>35</v>
      </c>
    </row>
    <row r="10" spans="1:2" ht="20.25" x14ac:dyDescent="0.25">
      <c r="B10" s="102" t="s">
        <v>48</v>
      </c>
    </row>
    <row r="11" spans="1:2" ht="20.25" x14ac:dyDescent="0.25">
      <c r="B11" s="102" t="s">
        <v>46</v>
      </c>
    </row>
  </sheetData>
  <customSheetViews>
    <customSheetView guid="{159B670B-5A9A-4978-8B1D-ABF49F0883F3}">
      <selection activeCell="B2" sqref="B2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سند تحلیل</vt:lpstr>
      <vt:lpstr>ارزیابی برنامه های جاری</vt:lpstr>
      <vt:lpstr>برنامه پیشرفت</vt:lpstr>
      <vt:lpstr>خودارزیابی</vt:lpstr>
      <vt:lpstr>ارزیابی عملکردی</vt:lpstr>
      <vt:lpstr>پیوست</vt:lpstr>
      <vt:lpstr>'ارزیابی برنامه های جاری'!Print_Area</vt:lpstr>
      <vt:lpstr>'برنامه پیشرفت'!Print_Area</vt:lpstr>
      <vt:lpstr>'ارزیابی برنامه های جاری'!Print_Titles</vt:lpstr>
      <vt:lpstr>'برنامه پیشرفت'!Print_Titles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هادی, نادری</dc:creator>
  <cp:lastModifiedBy>حمید رضا , زرین</cp:lastModifiedBy>
  <cp:lastPrinted>2017-02-01T06:09:01Z</cp:lastPrinted>
  <dcterms:created xsi:type="dcterms:W3CDTF">2015-01-21T06:13:22Z</dcterms:created>
  <dcterms:modified xsi:type="dcterms:W3CDTF">2017-02-04T07:18:40Z</dcterms:modified>
</cp:coreProperties>
</file>