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45" windowWidth="12240" windowHeight="7185" tabRatio="733"/>
  </bookViews>
  <sheets>
    <sheet name="برنامه 95 ـ 94" sheetId="4" r:id="rId1"/>
    <sheet name="داشبورد دوره اول" sheetId="10" r:id="rId2"/>
    <sheet name="داشبورد دوره دوم" sheetId="9" r:id="rId3"/>
    <sheet name="Sheet2" sheetId="8" state="hidden" r:id="rId4"/>
    <sheet name="سقف بودجه" sheetId="7" state="hidden" r:id="rId5"/>
    <sheet name="هزینه سطح1" sheetId="6" state="hidden" r:id="rId6"/>
    <sheet name="فرمت کلی" sheetId="5" state="hidden" r:id="rId7"/>
    <sheet name="Sheet3" sheetId="3" state="hidden" r:id="rId8"/>
  </sheets>
  <definedNames>
    <definedName name="_xlnm._FilterDatabase" localSheetId="0" hidden="1">'برنامه 95 ـ 94'!$B$2:$Z$252</definedName>
  </definedNames>
  <calcPr calcId="145621"/>
</workbook>
</file>

<file path=xl/calcChain.xml><?xml version="1.0" encoding="utf-8"?>
<calcChain xmlns="http://schemas.openxmlformats.org/spreadsheetml/2006/main">
  <c r="B17" i="8" l="1"/>
  <c r="E17" i="8" s="1"/>
  <c r="K17" i="8"/>
  <c r="N17" i="8" s="1"/>
  <c r="K32" i="8"/>
  <c r="N32" i="8" s="1"/>
  <c r="K31" i="8"/>
  <c r="N31" i="8" s="1"/>
  <c r="K30" i="8"/>
  <c r="N30" i="8" s="1"/>
  <c r="K29" i="8"/>
  <c r="N29" i="8" s="1"/>
  <c r="K28" i="8"/>
  <c r="N28" i="8" s="1"/>
  <c r="K27" i="8"/>
  <c r="N27" i="8" s="1"/>
  <c r="K26" i="8"/>
  <c r="N26" i="8" s="1"/>
  <c r="K25" i="8"/>
  <c r="N25" i="8" s="1"/>
  <c r="K24" i="8"/>
  <c r="N24" i="8" s="1"/>
  <c r="K23" i="8"/>
  <c r="N23" i="8" s="1"/>
  <c r="K22" i="8"/>
  <c r="N22" i="8" s="1"/>
  <c r="K21" i="8"/>
  <c r="N21" i="8" s="1"/>
  <c r="K20" i="8"/>
  <c r="N20" i="8" s="1"/>
  <c r="K19" i="8"/>
  <c r="N19" i="8" s="1"/>
  <c r="K18" i="8"/>
  <c r="N18" i="8" s="1"/>
  <c r="K16" i="8"/>
  <c r="N16" i="8" s="1"/>
  <c r="K15" i="8"/>
  <c r="N15" i="8" s="1"/>
  <c r="K14" i="8"/>
  <c r="N14" i="8" s="1"/>
  <c r="K13" i="8"/>
  <c r="N13" i="8" s="1"/>
  <c r="K12" i="8"/>
  <c r="N12" i="8" s="1"/>
  <c r="K11" i="8"/>
  <c r="N11" i="8" s="1"/>
  <c r="K10" i="8"/>
  <c r="N10" i="8" s="1"/>
  <c r="K9" i="8"/>
  <c r="N9" i="8" s="1"/>
  <c r="K8" i="8"/>
  <c r="N8" i="8" s="1"/>
  <c r="K7" i="8"/>
  <c r="N7" i="8" s="1"/>
  <c r="K6" i="8"/>
  <c r="N6" i="8" s="1"/>
  <c r="K5" i="8"/>
  <c r="N5" i="8" s="1"/>
  <c r="K4" i="8"/>
  <c r="N4" i="8" s="1"/>
  <c r="K3" i="8"/>
  <c r="N3" i="8" s="1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B32" i="8"/>
  <c r="E32" i="8" s="1"/>
  <c r="B31" i="8"/>
  <c r="E31" i="8" s="1"/>
  <c r="B30" i="8"/>
  <c r="E30" i="8" s="1"/>
  <c r="B29" i="8"/>
  <c r="E29" i="8" s="1"/>
  <c r="B28" i="8"/>
  <c r="E28" i="8" s="1"/>
  <c r="B27" i="8"/>
  <c r="E27" i="8" s="1"/>
  <c r="B26" i="8"/>
  <c r="E26" i="8" s="1"/>
  <c r="B25" i="8"/>
  <c r="E25" i="8" s="1"/>
  <c r="B24" i="8"/>
  <c r="E24" i="8" s="1"/>
  <c r="B23" i="8"/>
  <c r="E23" i="8" s="1"/>
  <c r="B22" i="8"/>
  <c r="E22" i="8" s="1"/>
  <c r="B21" i="8"/>
  <c r="E21" i="8" s="1"/>
  <c r="B20" i="8"/>
  <c r="E20" i="8" s="1"/>
  <c r="B19" i="8"/>
  <c r="E19" i="8" s="1"/>
  <c r="F12" i="8"/>
  <c r="F13" i="8"/>
  <c r="F14" i="8"/>
  <c r="F15" i="8"/>
  <c r="F16" i="8"/>
  <c r="F17" i="8"/>
  <c r="F18" i="8"/>
  <c r="B18" i="8"/>
  <c r="E18" i="8" s="1"/>
  <c r="B16" i="8"/>
  <c r="E16" i="8" s="1"/>
  <c r="B15" i="8"/>
  <c r="E15" i="8" s="1"/>
  <c r="B14" i="8"/>
  <c r="E14" i="8" s="1"/>
  <c r="B13" i="8"/>
  <c r="E13" i="8" s="1"/>
  <c r="B12" i="8"/>
  <c r="E12" i="8" s="1"/>
  <c r="F11" i="8"/>
  <c r="B11" i="8"/>
  <c r="E11" i="8" s="1"/>
  <c r="Z140" i="4"/>
  <c r="W140" i="4"/>
  <c r="Z3" i="4"/>
  <c r="Z83" i="4"/>
  <c r="W3" i="4"/>
  <c r="W83" i="4"/>
  <c r="D19" i="8" l="1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M28" i="8"/>
  <c r="M29" i="8"/>
  <c r="M32" i="8"/>
  <c r="M31" i="8"/>
  <c r="M30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M3" i="8"/>
  <c r="D18" i="8"/>
  <c r="D13" i="8"/>
  <c r="D15" i="8"/>
  <c r="D12" i="8"/>
  <c r="D17" i="8"/>
  <c r="D16" i="8"/>
  <c r="D14" i="8"/>
  <c r="D11" i="8"/>
  <c r="B3" i="8"/>
  <c r="B10" i="8"/>
  <c r="B9" i="8"/>
  <c r="B8" i="8"/>
  <c r="B7" i="8"/>
  <c r="B6" i="8"/>
  <c r="B5" i="8"/>
  <c r="B4" i="8"/>
  <c r="F10" i="8"/>
  <c r="C10" i="8" s="1"/>
  <c r="F9" i="8"/>
  <c r="F8" i="8"/>
  <c r="C8" i="8" s="1"/>
  <c r="F7" i="8"/>
  <c r="C7" i="8" s="1"/>
  <c r="F6" i="8"/>
  <c r="C6" i="8" s="1"/>
  <c r="F5" i="8"/>
  <c r="C5" i="8" s="1"/>
  <c r="F4" i="8"/>
  <c r="C4" i="8" s="1"/>
  <c r="F3" i="8"/>
  <c r="C3" i="8" s="1"/>
  <c r="D3" i="8" l="1"/>
  <c r="E3" i="8"/>
  <c r="D10" i="8"/>
  <c r="D9" i="8"/>
  <c r="D7" i="8"/>
  <c r="E5" i="8"/>
  <c r="E10" i="8"/>
  <c r="D8" i="8"/>
  <c r="E6" i="8"/>
  <c r="D4" i="8"/>
  <c r="E9" i="8"/>
  <c r="E8" i="8"/>
  <c r="E7" i="8"/>
  <c r="D6" i="8"/>
  <c r="D5" i="8"/>
  <c r="E4" i="8"/>
  <c r="F14" i="7" l="1"/>
  <c r="E10" i="7"/>
  <c r="H10" i="7" s="1"/>
  <c r="E9" i="7"/>
  <c r="H9" i="7" s="1"/>
  <c r="E8" i="7"/>
  <c r="H8" i="7" s="1"/>
  <c r="E7" i="7"/>
  <c r="H7" i="7" s="1"/>
  <c r="E6" i="7"/>
  <c r="H6" i="7" s="1"/>
  <c r="E5" i="7"/>
  <c r="H5" i="7" s="1"/>
  <c r="E4" i="7"/>
  <c r="H4" i="7" s="1"/>
  <c r="E3" i="7"/>
  <c r="H3" i="7" s="1"/>
  <c r="F13" i="7" l="1"/>
  <c r="E9" i="6" l="1"/>
  <c r="D9" i="6"/>
  <c r="G9" i="6" s="1"/>
  <c r="G8" i="6"/>
  <c r="F8" i="6"/>
  <c r="G7" i="6"/>
  <c r="F7" i="6"/>
  <c r="G6" i="6"/>
  <c r="F6" i="6"/>
  <c r="G5" i="6"/>
  <c r="F5" i="6"/>
  <c r="F9" i="6" l="1"/>
  <c r="K8" i="3" l="1"/>
  <c r="D252" i="4" l="1"/>
  <c r="E10" i="3" l="1"/>
  <c r="K6" i="3"/>
  <c r="E9" i="3"/>
  <c r="E8" i="3"/>
  <c r="E7" i="3"/>
  <c r="E6" i="3"/>
</calcChain>
</file>

<file path=xl/comments1.xml><?xml version="1.0" encoding="utf-8"?>
<comments xmlns="http://schemas.openxmlformats.org/spreadsheetml/2006/main">
  <authors>
    <author>عباس , فوم</author>
    <author>هادی , غفوری</author>
    <author>Sahand Rayan Ofogh</author>
  </authors>
  <commentList>
    <comment ref="E2" authorId="0">
      <text>
        <r>
          <rPr>
            <b/>
            <sz val="9"/>
            <color indexed="81"/>
            <rFont val="Tahoma"/>
            <family val="2"/>
          </rPr>
          <t>عباس , فوم:</t>
        </r>
        <r>
          <rPr>
            <sz val="9"/>
            <color indexed="81"/>
            <rFont val="Tahoma"/>
            <family val="2"/>
          </rPr>
          <t xml:space="preserve">
1 جاری
2 ارتقاء
</t>
        </r>
      </text>
    </comment>
    <comment ref="U2" authorId="1">
      <text>
        <r>
          <rPr>
            <b/>
            <sz val="9"/>
            <color indexed="81"/>
            <rFont val="Tahoma"/>
            <family val="2"/>
          </rPr>
          <t>هادی , غفوری:</t>
        </r>
        <r>
          <rPr>
            <sz val="9"/>
            <color indexed="81"/>
            <rFont val="Tahoma"/>
            <family val="2"/>
          </rPr>
          <t xml:space="preserve">
1 انجام شد
2 مربوط به آینده است
0 انجام نشده است</t>
        </r>
      </text>
    </comment>
    <comment ref="W2" authorId="2">
      <text>
        <r>
          <rPr>
            <b/>
            <sz val="8"/>
            <color indexed="81"/>
            <rFont val="Tahoma"/>
            <family val="2"/>
          </rPr>
          <t>Sahand Rayan Ofogh:</t>
        </r>
        <r>
          <rPr>
            <sz val="8"/>
            <color indexed="81"/>
            <rFont val="Tahoma"/>
            <family val="2"/>
          </rPr>
          <t xml:space="preserve">
1 = دارد
خالي = ندارد
</t>
        </r>
      </text>
    </comment>
    <comment ref="X2" authorId="1">
      <text>
        <r>
          <rPr>
            <b/>
            <sz val="9"/>
            <color indexed="81"/>
            <rFont val="Tahoma"/>
            <family val="2"/>
          </rPr>
          <t>هادی , غفوری:</t>
        </r>
        <r>
          <rPr>
            <sz val="9"/>
            <color indexed="81"/>
            <rFont val="Tahoma"/>
            <family val="2"/>
          </rPr>
          <t xml:space="preserve">
1 انجام شد
2 مربوط به آینده است
0 انجام نشده است</t>
        </r>
      </text>
    </comment>
  </commentList>
</comments>
</file>

<file path=xl/sharedStrings.xml><?xml version="1.0" encoding="utf-8"?>
<sst xmlns="http://schemas.openxmlformats.org/spreadsheetml/2006/main" count="1083" uniqueCount="484">
  <si>
    <t>برقراری نماز جماعت و برنامه نیایش (اول و دوم / سوم تا ششم)</t>
  </si>
  <si>
    <t>آموزش اذان / تربیت مؤذنین و مکبرین با لحن مناسب</t>
  </si>
  <si>
    <t>آشنا کردن دانش آموزان با مفهوم بیت المال و حق الناس و فهم مصادیق آن</t>
  </si>
  <si>
    <t>آموزش احکام طهارت و نجاست، وضو و نماز(مقدماتی)</t>
  </si>
  <si>
    <t>آموزش آداب قرائت قرآن کریم</t>
  </si>
  <si>
    <t>توجه به روان خوانی قرآن</t>
  </si>
  <si>
    <t>توجه به سیاست عدم مقایسه فردی دانش آموزان</t>
  </si>
  <si>
    <t>تدوین مقررات کلاسها و حیاط و غذاخوری و ... با همراهی بچه ها</t>
  </si>
  <si>
    <t>تعیین مسئولین نظم و نظامت در مدرسه</t>
  </si>
  <si>
    <t>تدوین سند بهداشت فردی و جمعی و نظارت بر اجرای آن</t>
  </si>
  <si>
    <t>آشناسازی بچه های بزرگتر با مفهوم چک لیست در کارها</t>
  </si>
  <si>
    <t>برگزاری جشنواره دهه فجر</t>
  </si>
  <si>
    <t>طرح کتابخانه غیرمتمرکز در مدرسه</t>
  </si>
  <si>
    <t xml:space="preserve">طرح فضای مجلات و روزنامه ها در مدرسه </t>
  </si>
  <si>
    <t>غنی سازی محیط مدرسه جهت تقویت حواس چندگانه</t>
  </si>
  <si>
    <t>طراحی تمارین سطح بندی شده در ریاضی و فارسی</t>
  </si>
  <si>
    <t>تهیه برنامه درسی در سرفصل های مورد نیاز</t>
  </si>
  <si>
    <t>تهیه محتوای دقیق دوره پیش دبستانی</t>
  </si>
  <si>
    <t>به کارگیری مفاهیم آموزشی و تربیتی در معماری و طرحهای تجسمی و هنری محیط</t>
  </si>
  <si>
    <t>زیباسازی فضای نمازخانه</t>
  </si>
  <si>
    <t>برنامه ریزی جذاب نمازجماعت های مدرسه</t>
  </si>
  <si>
    <t>تشکیل اتاق فعالیتهای درس هنر</t>
  </si>
  <si>
    <t>ساماندهی مدل ثبت مشاهدات و گزارشات توصیفی دبیران</t>
  </si>
  <si>
    <t>تجهیز آزمایشگاه (فیزیک / شیمی / زیست)</t>
  </si>
  <si>
    <t>آئین نامه ارتباط با اولیا / مشاوره به اولیا</t>
  </si>
  <si>
    <t>تهیه برنامه سالانه مدرسه در سطح شورای پایه ها و شورای مدرسه</t>
  </si>
  <si>
    <t>میزبانی جلسات مدیران بخش در مدرسه (حداقل یکبار در سال)</t>
  </si>
  <si>
    <t>معرفی کتب و جزوات تربیتی و آموزشی در جلسات اولیا و در وبسایت مدرسه</t>
  </si>
  <si>
    <t>ارسال متن ها و جزوات آموزشی و تربیتی به ایمیل والدین و همکاران</t>
  </si>
  <si>
    <t>تهیه محتوای مناسب برای ارائه به بازدید کنندگان از مدرسه</t>
  </si>
  <si>
    <t>تهیه یادبود مناسب با شأن و مدل کار مدرسه جهت تقدیم به میهمانان یا مرتبطین</t>
  </si>
  <si>
    <t>طراحی و مدیریت مناسب سرویس دانش آموزان توسط مدرسه</t>
  </si>
  <si>
    <t>تشکیل انبار ملزومات مدرسه</t>
  </si>
  <si>
    <t>تهیه بانکی از موسیقی ، موزیک و قرائت قرآن و اشعار مذهبی</t>
  </si>
  <si>
    <t>پخش قرائت قرآن، مداحی و اشعار مذهبی و موسیقی سنتی در زمانهای مناسب و مناسبتها</t>
  </si>
  <si>
    <t>تهیه جدول نظافتی مدرسه</t>
  </si>
  <si>
    <t>تهیه جدول زمانبندی ضدعفونی کردن سرویس ها و وسایل بازی و نحوه انجام آن</t>
  </si>
  <si>
    <t xml:space="preserve">تعیین مسئول نگهداری حیوانات و تهیه آئین نامه مربوطه </t>
  </si>
  <si>
    <t>به حداقل رساندن استفاده از لوازم یکبار مصرف</t>
  </si>
  <si>
    <t>تعیین مسئول نگهداری فضای سبز مدرسه و تهیه آئین نامه مربوطه</t>
  </si>
  <si>
    <t>تهیه جدول خاموش باش مدرسه (نور ، تهویه و ....) جهت جلوگیری از اسراف</t>
  </si>
  <si>
    <t>توجه به فعالیتهای خاص ، نوآوری‌ها و تلاشهای همکاران توسط مدیر و معاون مدرسه</t>
  </si>
  <si>
    <t>تهیه برنامه رفاهی همکاران</t>
  </si>
  <si>
    <t>طراحی برنامه ای برای تقویت اعتقادات مذهبی و رویه های اخلاقی در همکاران</t>
  </si>
  <si>
    <t>تشکیل شوراهای پایه ها و شورای مدرسه</t>
  </si>
  <si>
    <t>نوشتن چرخه کاری روزانه</t>
  </si>
  <si>
    <t>تدوین شرح وظایف</t>
  </si>
  <si>
    <t>تهیه چک لیست ‌های برنامه ها</t>
  </si>
  <si>
    <t>تشکیل کلیربوک آئین نامه ها، شرح وظایف ، مقررات و ...</t>
  </si>
  <si>
    <t>به روز رسانی وب سایت مدرسه</t>
  </si>
  <si>
    <t>تأکید بر خوش خطی و تمیزی دفتر دانش آموزان</t>
  </si>
  <si>
    <t>تهیه آئین نامه کلاس بدون معلم</t>
  </si>
  <si>
    <t>استفاده از فناوری های نوین در طرح درس معلمین</t>
  </si>
  <si>
    <t>اول</t>
  </si>
  <si>
    <t>دوم</t>
  </si>
  <si>
    <t>سوم</t>
  </si>
  <si>
    <t>چهارم</t>
  </si>
  <si>
    <t>پنجم</t>
  </si>
  <si>
    <t>ششم</t>
  </si>
  <si>
    <t>ü</t>
  </si>
  <si>
    <t>پیش1</t>
  </si>
  <si>
    <t>پیش2</t>
  </si>
  <si>
    <t xml:space="preserve">تحویل کتب و وسایل کمک آموزشی مورد نیاز </t>
  </si>
  <si>
    <t>ارائه تخصصی درسها توسط دبیران</t>
  </si>
  <si>
    <t>برگزاری جشن تولد مختصر</t>
  </si>
  <si>
    <t>ایجاد فضای نمایش آثار دانش آموزان در مدرسه</t>
  </si>
  <si>
    <t>پیش بینی رختکن دانش آموزی</t>
  </si>
  <si>
    <t>آبخوری و آبسردکن</t>
  </si>
  <si>
    <t>تهیه دستگاه بخور برای کلاس پیش دبستانی</t>
  </si>
  <si>
    <t>ایمن سازی کلیه معابر و مکان های مدرسه</t>
  </si>
  <si>
    <t>تعمیرات جزئی ساختمان (نقاشی / کاغذ دیواری و ...)</t>
  </si>
  <si>
    <t>پیوست</t>
  </si>
  <si>
    <t>تقویم</t>
  </si>
  <si>
    <t>ارائه آموزش های مورد نیاز همکاران در تابستان و به صورت موردی در طی سال</t>
  </si>
  <si>
    <t>تشکیل پوشه کار دانش آموزی</t>
  </si>
  <si>
    <t>برگزاری مناسبت های ملی ـ مذهبی مطابق تقویم</t>
  </si>
  <si>
    <t>تشکیل انجمن اولیا</t>
  </si>
  <si>
    <t>تقویت کتابخانه معلمین</t>
  </si>
  <si>
    <t>آئین نامه صبحانه و ناهار دانش آموزی</t>
  </si>
  <si>
    <t>آئین نامه استفاده از وسایل ورزشی و نوبت بازی</t>
  </si>
  <si>
    <t xml:space="preserve">آئین نامه زنگهای تفریح </t>
  </si>
  <si>
    <t>آئین نامه حوادث</t>
  </si>
  <si>
    <t>مستندسازی اسناد آموزشی</t>
  </si>
  <si>
    <t>پررنگ کردن جملات کلیدی فرهنگ سازمانی و نظام ارزشی مؤسسه در فضاهای گوناگون</t>
  </si>
  <si>
    <t>برگزاری دوره آموزش تربیت مذهبی برای معلمین</t>
  </si>
  <si>
    <t>اصلاح مدل خرید و خدمات</t>
  </si>
  <si>
    <t>استخراج ریز اهداف تربیتی موجود در کتب درسی</t>
  </si>
  <si>
    <t xml:space="preserve">تعیین ریز اهداف تربیتی مورد نظر در پایه ها </t>
  </si>
  <si>
    <t>آماده سازی جزوات تبلیغی</t>
  </si>
  <si>
    <t>تربیت دینی</t>
  </si>
  <si>
    <t>تربیت علمی</t>
  </si>
  <si>
    <t>تربیت هنری</t>
  </si>
  <si>
    <t>شاخه فرعی</t>
  </si>
  <si>
    <t>آشنایی با زندگی ائمه</t>
  </si>
  <si>
    <t>عربی</t>
  </si>
  <si>
    <t>تقویت حواس و هو‌ش‌های چندگانه</t>
  </si>
  <si>
    <t>آشنایی با احکام</t>
  </si>
  <si>
    <t>حق الناس</t>
  </si>
  <si>
    <t>آشنایی با قرآن کریم</t>
  </si>
  <si>
    <t>تقویت روحیه نظم پذیری</t>
  </si>
  <si>
    <t>تربیت فرهنگی</t>
  </si>
  <si>
    <t>کسب مهارت‌های هنری</t>
  </si>
  <si>
    <t>تقویت روحیه کارگروهی و تعاون</t>
  </si>
  <si>
    <t>تقویت علاقه به مطالعه و کتاب‌خوانی</t>
  </si>
  <si>
    <t>تربیت فکری‌ـذهنی</t>
  </si>
  <si>
    <t>مهارت تفکر</t>
  </si>
  <si>
    <t>نماز جماعت و اول وقت</t>
  </si>
  <si>
    <t>تربیت زیستی و بدنی</t>
  </si>
  <si>
    <t>برگزاری مسابقات ورزشی</t>
  </si>
  <si>
    <t>یادگیری و یاددهی</t>
  </si>
  <si>
    <t>برنامه درسی</t>
  </si>
  <si>
    <t>تهیه اسناد برنامه درسی</t>
  </si>
  <si>
    <t>آموزش انفرادی</t>
  </si>
  <si>
    <t>توجه به استعدادها</t>
  </si>
  <si>
    <t>حفظ کرامت و عزت نفس</t>
  </si>
  <si>
    <t>تکنولوژی</t>
  </si>
  <si>
    <t>ساماندهی ابزارهای کمک آموزشی</t>
  </si>
  <si>
    <t>معلمان</t>
  </si>
  <si>
    <t>تخصصی شدن معلمین</t>
  </si>
  <si>
    <t xml:space="preserve">خانواده </t>
  </si>
  <si>
    <t xml:space="preserve">توسعه دانش و مهارت اولیا </t>
  </si>
  <si>
    <t>مبلمان، فضا، مجیط</t>
  </si>
  <si>
    <t>توجه به زمینه‌های تربیت مذهبی در محیط</t>
  </si>
  <si>
    <t>نظام مشارکت</t>
  </si>
  <si>
    <t>مشارکت کارکنان در تصمیم‌سازی</t>
  </si>
  <si>
    <t>مدیریت منابع انسانی</t>
  </si>
  <si>
    <t>ارتقا مهارت‌ها و دانش مورد نیاز</t>
  </si>
  <si>
    <t>تبلیغات و ثبت‌نام</t>
  </si>
  <si>
    <t>ارزشیابی</t>
  </si>
  <si>
    <t>تحقق ارزشیابی توصیفی</t>
  </si>
  <si>
    <t>تهیه محتوای پیش‌دبستانی</t>
  </si>
  <si>
    <t>تجهیزات و ساختمان</t>
  </si>
  <si>
    <t>نگهداشت امکانات و فضاها</t>
  </si>
  <si>
    <t>خانواده</t>
  </si>
  <si>
    <t>نظم و انضباط</t>
  </si>
  <si>
    <t>نوشتن چرخه ، مقررات و آئین‌نامه‌ها</t>
  </si>
  <si>
    <t>مشارکت خانواده‌ها در تصمیم‌سازی</t>
  </si>
  <si>
    <t>نظام مستندسازی</t>
  </si>
  <si>
    <t>تهیه پرونده برای دانش‌آموزان</t>
  </si>
  <si>
    <t>مدیریت ارتباطات</t>
  </si>
  <si>
    <t>برقراری ارتباط با مدیران مدارس</t>
  </si>
  <si>
    <t>تبلیغات و ثبت نام</t>
  </si>
  <si>
    <t>تبلیغ در طول سال</t>
  </si>
  <si>
    <t>خدمات</t>
  </si>
  <si>
    <t>برقراری ارتباط با همسایگان</t>
  </si>
  <si>
    <t>افزایش انگیزش منابع انسانی</t>
  </si>
  <si>
    <t>فرهنگ سازمان</t>
  </si>
  <si>
    <t>افزایش ارتباط و صمیمیت میان کارکنان</t>
  </si>
  <si>
    <t>استقرار ارزش‌ها و فرهنگ سازمان</t>
  </si>
  <si>
    <t>فناوری اطلاعات</t>
  </si>
  <si>
    <t>به روز رسانی سایت مدرسه</t>
  </si>
  <si>
    <t>؟</t>
  </si>
  <si>
    <t>برگزاری ويژه برنامه عید غدیر</t>
  </si>
  <si>
    <t>برگزاری ويژه برنامه سيزده رجب</t>
  </si>
  <si>
    <t>فضاسازی ماه محرم</t>
  </si>
  <si>
    <t>برگزاری هیئت عزاداری ماه محرم</t>
  </si>
  <si>
    <t>قصه خوانی زندگانی امام حسین(ع) و حضرت علی(ع)</t>
  </si>
  <si>
    <t xml:space="preserve"> آموزش زبان عربی</t>
  </si>
  <si>
    <t>اجرای میزهای شناختی در همه پایه ها</t>
  </si>
  <si>
    <t xml:space="preserve"> هدیه کتاب به مدرسه توسط دانش آموزان</t>
  </si>
  <si>
    <t>باسمه تعالی</t>
  </si>
  <si>
    <t>پرسنلی</t>
  </si>
  <si>
    <t>عنوان</t>
  </si>
  <si>
    <t>تعداد</t>
  </si>
  <si>
    <t>بودجه</t>
  </si>
  <si>
    <t xml:space="preserve"> آموزش های مکمل دروس رسمی</t>
  </si>
  <si>
    <t xml:space="preserve"> جلسات دانش افزایی برنامه ریزی شده</t>
  </si>
  <si>
    <t xml:space="preserve"> تکالیف نوروزی دانش آموزان</t>
  </si>
  <si>
    <t>تجهیز کلاس های جدید و سالن چندمنظوره</t>
  </si>
  <si>
    <t>شکل دهی فضای فیزیکی اتاق دبیران به منظور ارتباطات سریع، راحت و تقویت کارگروهی</t>
  </si>
  <si>
    <t>محاسبات بودجه</t>
  </si>
  <si>
    <t>فی</t>
  </si>
  <si>
    <t>کل</t>
  </si>
  <si>
    <t>صبحانه دانش آموزان</t>
  </si>
  <si>
    <t>صبحانه همکاران</t>
  </si>
  <si>
    <t>ناهار د</t>
  </si>
  <si>
    <t>ناهار ه</t>
  </si>
  <si>
    <t>سرویس</t>
  </si>
  <si>
    <t>تغذیه ه</t>
  </si>
  <si>
    <t>عنوان کلی</t>
  </si>
  <si>
    <t>موضوع</t>
  </si>
  <si>
    <t>تربیتی</t>
  </si>
  <si>
    <t>تربيت ديني</t>
  </si>
  <si>
    <t>آشنايي با اصول دین</t>
  </si>
  <si>
    <t xml:space="preserve">آشنایی با زندگی ائمه </t>
  </si>
  <si>
    <t xml:space="preserve"> نماز جماعت واول وقت </t>
  </si>
  <si>
    <t>آشنايي با احکام</t>
  </si>
  <si>
    <t>آشنائی با قرآن کريم</t>
  </si>
  <si>
    <t>تربيت فرهنگي، اجتماعي، سياسي و اقتصادي</t>
  </si>
  <si>
    <t xml:space="preserve">تقويت روحيه کارگروهي تعاون و انجام کار تیمی </t>
  </si>
  <si>
    <t>تقويت روحيه نظم پذيري</t>
  </si>
  <si>
    <t xml:space="preserve">تقويت روحيه تلاش گري و دوری از تن پروری  </t>
  </si>
  <si>
    <t>آشنايي با حقوق و مسئولیت های اجتماعی</t>
  </si>
  <si>
    <t>تربيت زيستي و بدني</t>
  </si>
  <si>
    <t>کسب دانش لازم براي رعايت بهداشت فردي و جمعي</t>
  </si>
  <si>
    <t xml:space="preserve">برگزاری مسابقات ورزشی </t>
  </si>
  <si>
    <t>تربيت هنري و زيبايي شناختي</t>
  </si>
  <si>
    <t>کسب مهارت‌هاي هنري</t>
  </si>
  <si>
    <t>تربيت عاطفي و رشد شخصيتي</t>
  </si>
  <si>
    <t xml:space="preserve">آشنايی با ويژگی های مختلف رشد کودکی و نوجوانی </t>
  </si>
  <si>
    <t>تربيت علمي</t>
  </si>
  <si>
    <t>زبان انگلیسی</t>
  </si>
  <si>
    <t>تقویت علاقه به مطالعه و کتاب خوانی</t>
  </si>
  <si>
    <t>تربیت فکری ذهنی</t>
  </si>
  <si>
    <t xml:space="preserve"> تقويت حواس و هوش‌هاي چندگانه</t>
  </si>
  <si>
    <t>توسعه استفاده از میزهای شناختی</t>
  </si>
  <si>
    <t>پشتیبانی تربیتی</t>
  </si>
  <si>
    <t>...سبک های یادگیری، روش های نوین اموزش</t>
  </si>
  <si>
    <t>اموزش انفرادی</t>
  </si>
  <si>
    <t>تهیه محتوای پیش دبستانی</t>
  </si>
  <si>
    <t>مبلمان و فضا و محیط فیزیکی</t>
  </si>
  <si>
    <t>ارتباط محیط با دروس</t>
  </si>
  <si>
    <t>توجه به زمینه های تربیت مذهبی در محیط</t>
  </si>
  <si>
    <t>ساماندهی ابزارهای کمک اموزشی</t>
  </si>
  <si>
    <t>توسعه دانش و مهارتهای اولیاء در رابطه با تربیت فرزندان</t>
  </si>
  <si>
    <t>مدیریتی - اجرائی</t>
  </si>
  <si>
    <t>نظام برنامه ریزی</t>
  </si>
  <si>
    <t xml:space="preserve">.....تحلیل، نیازسنجی، هدفگزاری، طرح ها و تخصیص منابع </t>
  </si>
  <si>
    <t>استقرار نظام برنامه ریزی در همه ارکان مدرسه</t>
  </si>
  <si>
    <t>تبلیغ در همه طول سال</t>
  </si>
  <si>
    <t xml:space="preserve"> خدمات</t>
  </si>
  <si>
    <t>تعمیرات، خرید و سفارشات و خدمات</t>
  </si>
  <si>
    <t>استقلال از مجتمع در خدمات</t>
  </si>
  <si>
    <t xml:space="preserve">توسعه، تعمیر، تخصیص و نگهداری </t>
  </si>
  <si>
    <t>بهداشت و نظافت</t>
  </si>
  <si>
    <t>استفاده از نمادهای طبیعی مانند آب نما و فضای سبز</t>
  </si>
  <si>
    <t xml:space="preserve">نظام مستندسازی </t>
  </si>
  <si>
    <t>نظام تولید محتوا فیلم و عکس از فعالیت ها و اطلاعات،بایگانی، دسترسی و تولید گزارشات</t>
  </si>
  <si>
    <t>تهیه چهارچوب پرونده دانش اموزی</t>
  </si>
  <si>
    <t>تهیه پرونده برای دانش اموزان</t>
  </si>
  <si>
    <t>نظام ارزیابی</t>
  </si>
  <si>
    <t>کنترل خدمات، سنجش و ارزیابی ، بازخور و بهبود مستمر</t>
  </si>
  <si>
    <t>شناسائی نقاط کلیدی</t>
  </si>
  <si>
    <t>استقرار سیستم ارزیابی نقاط کلیدی</t>
  </si>
  <si>
    <t>مدیریت ارتباطات درون و برون سازمانی(با کلیه مخاطبان)</t>
  </si>
  <si>
    <t>برقراری ارتباط با اولیا</t>
  </si>
  <si>
    <t>برقراری ارتباط با مدیران مدارس معروف و مدارس ناحیه</t>
  </si>
  <si>
    <t xml:space="preserve"> گزینش، سازماندهی و هماهنگی، رضایت، انگیزش، رفاه، نشاط، صمیمیت و...</t>
  </si>
  <si>
    <t>ارتقا مهارت ها و دانش مورد نیاز</t>
  </si>
  <si>
    <t>گزینش مجدد نیروهای موجود</t>
  </si>
  <si>
    <t xml:space="preserve"> فرهنگ سازمان</t>
  </si>
  <si>
    <t>همفهمی و استقرار ارزشها؛ ماموریت، اهداف، بینش ها و روش های سازمان در میان کارکنان و اولیا</t>
  </si>
  <si>
    <t>استقرار ارزش ها و فرهنگ سازمان در ذهن مخاطبان</t>
  </si>
  <si>
    <t>افزایش همکاری میان کارکنان</t>
  </si>
  <si>
    <t>سازمان یادگیرنده</t>
  </si>
  <si>
    <t>ارتقا جایگاه یادگیری، یادگیری مستمر، ارزش یادگیری، ....</t>
  </si>
  <si>
    <t>انتقال تجارب سازمانی</t>
  </si>
  <si>
    <t>توجه به نظرات و توانمندی همه ذی نفعان در اداره مدرسه اعم از همکاران، دانش اموزان، اولیا، موسسه و مراکز دیگر</t>
  </si>
  <si>
    <t>مشارکت کارکنان در تصمیم سازی</t>
  </si>
  <si>
    <t>مشارکت دانش اموز ها در تصمیم سازی</t>
  </si>
  <si>
    <t>مشارکت خانواده ها در تصمیم سازی</t>
  </si>
  <si>
    <t>شناسائی و تدوین فرایندها، روالها، مقررات و ائین نامه ها، چک لیست ها، تقسیم وظائف</t>
  </si>
  <si>
    <t>شناسائی فرایندهای سازمان</t>
  </si>
  <si>
    <t>نوشتن چرخه فرایند و مقررات و ائین نامه های مربوطه</t>
  </si>
  <si>
    <t>استفاده از نرم افزارهای تولید شده در سازمان</t>
  </si>
  <si>
    <t>تقویت روحیه تلاش گری و دوری از تن پروری</t>
  </si>
  <si>
    <t>تعیین ساعت نظافت روزانه مدرسه در برنامه روزانه</t>
  </si>
  <si>
    <t>آشنایی با حقوق و مسئولیت‌های اجتماعی</t>
  </si>
  <si>
    <t>تقسیم وظایف پایه‌ای در بین دانش آموزان</t>
  </si>
  <si>
    <t>کسب دانش لازم برای رعایت بهداشت فردی و اجتماعی</t>
  </si>
  <si>
    <t>آموزش و نظارت بر بهداشت فردی و جمعی</t>
  </si>
  <si>
    <t>تربیت عاطفی و رشد شخصیتی</t>
  </si>
  <si>
    <t>آشنایی با ویژگی‌های دوران رشد کودکی و نوجوانی</t>
  </si>
  <si>
    <t>آماده سازی دانش آموزان برای ورود به دوره پیش نوجوانی</t>
  </si>
  <si>
    <t>آماده سازی اولیا برای ورود فرزندانشان به دوره پیش نوجوانی</t>
  </si>
  <si>
    <t>طراحی محتوای پروژه ها با تکیه بر تقویت هوش ها</t>
  </si>
  <si>
    <t>ارتباط محیط و دروس</t>
  </si>
  <si>
    <t>شرکت در آزمون‌ها و ارزشیابی بیرونی</t>
  </si>
  <si>
    <t>تقویت فضای ساخت و پژوهش</t>
  </si>
  <si>
    <t>تقویت احساس علاقه بین دانش آموزان و به مدرسه</t>
  </si>
  <si>
    <t>آشنایی با مفاخر ملی و مذهبی و مناسبت‌ها</t>
  </si>
  <si>
    <t>توجه به مکمل های آموزشی</t>
  </si>
  <si>
    <t>تهیه اسناد مکمل آموزشی</t>
  </si>
  <si>
    <t>جذب دانش آموزان براساس حداکثر ظرفیت</t>
  </si>
  <si>
    <t>پیگیری امور خرید و خدمات توسط معاون اجرایی مدرسه</t>
  </si>
  <si>
    <t>بهینه سازی سیستم ثبت مشاهدات معلمین</t>
  </si>
  <si>
    <t xml:space="preserve">سازمان یادگیرنده </t>
  </si>
  <si>
    <t>مدیریت منابع مالی</t>
  </si>
  <si>
    <t>بهینه سازی هزینه ها</t>
  </si>
  <si>
    <t>توجه به ایمنی</t>
  </si>
  <si>
    <t>مستندات آموزشی</t>
  </si>
  <si>
    <t>توجه به انجام امور خیر و عام المنفعه</t>
  </si>
  <si>
    <t>برگزاری بازارچه خیریه در اسفند</t>
  </si>
  <si>
    <t>به کارگیری متد مهارتهای تفکر در طرح درسهای ریاضی و فارسی</t>
  </si>
  <si>
    <t xml:space="preserve">حضور در مساجد منطقه (فصلی یکبار) جهت اقامه نماز و اجرای برنامه های متناسب با ایام </t>
  </si>
  <si>
    <t>ارائه گزارش معلمین بر مبنای اهداف برنامه درسی</t>
  </si>
  <si>
    <t>ارجاع اولیا جهت دریافت خدمات مشاوره تخصصی به مرکز یادگیری</t>
  </si>
  <si>
    <t>آشنایی با اصول دین</t>
  </si>
  <si>
    <t>آشنایی با اصول دین مطابق با اهداف کتاب هدیه های آسمانی</t>
  </si>
  <si>
    <t>مدیریتی ـ اجرایی</t>
  </si>
  <si>
    <t xml:space="preserve">گزارش وضعیت درسی و رفتاری دانش آموزان به اولیا </t>
  </si>
  <si>
    <t>انجام ارزیابی موسسه در طی سال</t>
  </si>
  <si>
    <t>ارائه بازخورد از نتایج ارزیابی به همکاران</t>
  </si>
  <si>
    <t>قطع همکاری با نیروهای مطرح شده با مدیرعامل</t>
  </si>
  <si>
    <t xml:space="preserve">گزارش هزینه های ماهانه </t>
  </si>
  <si>
    <t>ازتاریخ     92/04/01      تا تاریخ  1393/02/13</t>
  </si>
  <si>
    <t>ردیف</t>
  </si>
  <si>
    <t xml:space="preserve">سرفصل هزینه </t>
  </si>
  <si>
    <t>بودجه مصوب</t>
  </si>
  <si>
    <t>بودجه هزینه شده</t>
  </si>
  <si>
    <t>بودجه باقیمانده</t>
  </si>
  <si>
    <t>درصد از بودجه</t>
  </si>
  <si>
    <t>درصد مطلوب</t>
  </si>
  <si>
    <t>دبستان پسرانه</t>
  </si>
  <si>
    <t>مصرفی</t>
  </si>
  <si>
    <t>تجهیزات</t>
  </si>
  <si>
    <t>تعمیرات</t>
  </si>
  <si>
    <t>مجموع</t>
  </si>
  <si>
    <t>کلاس</t>
  </si>
  <si>
    <t>ظرفیت</t>
  </si>
  <si>
    <t>تعداد ثبت نام</t>
  </si>
  <si>
    <t>مانده</t>
  </si>
  <si>
    <t>شهریه یک نفر</t>
  </si>
  <si>
    <t>تنخواه</t>
  </si>
  <si>
    <t>سقف شهریه دریافتی</t>
  </si>
  <si>
    <t>بودجه از شهریه</t>
  </si>
  <si>
    <t>بودجه از از تنخواه</t>
  </si>
  <si>
    <t>بودجه از سرویس</t>
  </si>
  <si>
    <t>بودجه از ناهار</t>
  </si>
  <si>
    <t>اجرا</t>
  </si>
  <si>
    <t>نمره</t>
  </si>
  <si>
    <t>عنوان شاخص</t>
  </si>
  <si>
    <t>مقدار</t>
  </si>
  <si>
    <t>بيشينه</t>
  </si>
  <si>
    <t>y</t>
  </si>
  <si>
    <t>x</t>
  </si>
  <si>
    <t>حد 1</t>
  </si>
  <si>
    <t>حد 2</t>
  </si>
  <si>
    <t>حد 3</t>
  </si>
  <si>
    <t>توضيح</t>
  </si>
  <si>
    <t>شاخص تربيت</t>
  </si>
  <si>
    <t>تربيت فرهنگي</t>
  </si>
  <si>
    <t>تربيت زيستي ـ‌ بدني</t>
  </si>
  <si>
    <t>تربيت هنري</t>
  </si>
  <si>
    <t>تربيت فكري ـ ذهني</t>
  </si>
  <si>
    <t xml:space="preserve"> </t>
  </si>
  <si>
    <t xml:space="preserve">درصد تحقق </t>
  </si>
  <si>
    <t>دوره دوم</t>
  </si>
  <si>
    <t>دوره اول</t>
  </si>
  <si>
    <t>درصد تحقق</t>
  </si>
  <si>
    <t>شاخص پشتيابي</t>
  </si>
  <si>
    <t>يادگيري و ياددهي</t>
  </si>
  <si>
    <t>مبلمان، فضا، محيط</t>
  </si>
  <si>
    <t>ارزشيابي</t>
  </si>
  <si>
    <t>شاخص مديريتي ـ اجرايي</t>
  </si>
  <si>
    <t>آموزش وضو و نماز (براساس سند طراحی شده در دوره دوم)</t>
  </si>
  <si>
    <t>انتخابات شورای دانش آموزی (دوره دوم)</t>
  </si>
  <si>
    <t>جذب مربی بهداشت و تشکیل پرونده های سلامت</t>
  </si>
  <si>
    <t>نمایش آثار هنری بچه ها در فضاهای مجازی</t>
  </si>
  <si>
    <t>برگزاری اردوهای عصر مانی</t>
  </si>
  <si>
    <t>برگزاری جشنواره های علمی (2 بار در سال)</t>
  </si>
  <si>
    <t>برگزاری آزمون‌های استاندارد (2 بار در سال)</t>
  </si>
  <si>
    <t>برگزاری کارگاه کارکردهای اجرایی مغز (ترم دوم)</t>
  </si>
  <si>
    <t>جاری یا ارتقا</t>
  </si>
  <si>
    <t>آماده سازی وسایل و پیش بینی امکانات مناسب کلاس ها</t>
  </si>
  <si>
    <t>تربیت علمی (قبل از کلاس)</t>
  </si>
  <si>
    <t>خرید لوازم کمک آموزشی توسط معلمین درس ها</t>
  </si>
  <si>
    <t>خرید کتاب های کمک آموزشی تأیید شده توسط آموزش</t>
  </si>
  <si>
    <t>خرید کتاب های مکمل فعالیت های کلاسی برای کتابخانه های کلاسی</t>
  </si>
  <si>
    <t>ایجاد فضای مناسب قبل از تدریس</t>
  </si>
  <si>
    <t>استفاده از منابع مرجع و علمی معتبر</t>
  </si>
  <si>
    <t>آماده سازی طرح درس ها</t>
  </si>
  <si>
    <t>توجیه معلمین نسبت به مکتوب کردن طرح درس</t>
  </si>
  <si>
    <t>تحویل گرفتن طرح درس ها</t>
  </si>
  <si>
    <t>بررسی طرح درس های معلمین تعیین شده توسط اساتید</t>
  </si>
  <si>
    <t>بررسی طرح درس های معلمین در گروه های پایه ای</t>
  </si>
  <si>
    <t>هماهنگی تیم معلمین پایه ها</t>
  </si>
  <si>
    <t>تشکیل جلسات معلمین پایه ها به صورت هفتگی</t>
  </si>
  <si>
    <t>تشکیل شورای معلمین</t>
  </si>
  <si>
    <t>نظارت بر عملکرد معلمین همتا توسط تیم مسئول هر پایه</t>
  </si>
  <si>
    <t>همراه سازی اولیا با سیستم و روش آموزشی مدرسه</t>
  </si>
  <si>
    <t>برگزاری جلسات هماهنگی با اولیا</t>
  </si>
  <si>
    <t>تبیین سیاست های آموزشی توسط مدیر در جلسه اولیا</t>
  </si>
  <si>
    <t xml:space="preserve">شناخت دانش آموزان و خانواده آنها </t>
  </si>
  <si>
    <t>تشگیل جلسات تحویل پایه ها به گروه معلمین جدید</t>
  </si>
  <si>
    <t>جلسات اختصاصی خانواده ها با گروه معلمین جدید (دوره دوم)</t>
  </si>
  <si>
    <t>بهبود کیفی آموزش زبان انگلیسی</t>
  </si>
  <si>
    <t>بهبود کیفیت دانش آموزان ورودی</t>
  </si>
  <si>
    <t>طراحی دقیق جلسه معارفه و تست دانش آموزان با مشاوره مرکز پویش</t>
  </si>
  <si>
    <t>عدم دعوت از خانواده های متفاوت در مدل فرهنگی و مذهبی</t>
  </si>
  <si>
    <t>توجه به معرفین ، تحصیلات و سابقه ایثارگری خانواده</t>
  </si>
  <si>
    <t>تشکیل پرونده های دانش آموزان براساس اطلاعات جلسات معارفه</t>
  </si>
  <si>
    <t>ارائه تحلیل از فرآیند ثبت نام توسط هر پایه جهت تغییرات در سال بعد</t>
  </si>
  <si>
    <t xml:space="preserve">شفاف سازی موضوع سرویس در انجمن اولیای منطقه </t>
  </si>
  <si>
    <t>اجرای آئین نامه های رسمی آموزش و پرورش</t>
  </si>
  <si>
    <t xml:space="preserve">تقویت موضوع سازمان یادگیرنده </t>
  </si>
  <si>
    <t>طراحی و اجرای کارگاه های مورد نیاز همکاران با مشورت مرکز پویش</t>
  </si>
  <si>
    <t>معرفی آموزش های خارج از مدرسه به همکاران</t>
  </si>
  <si>
    <t>حضور مدیر و معاونین در آموزش همکاران</t>
  </si>
  <si>
    <t>تشویق به اقدام برای ادامه تحصیل همکاران</t>
  </si>
  <si>
    <t>همراهی در تنظیم وقت همکاران دانشجو</t>
  </si>
  <si>
    <t xml:space="preserve">حمایت مالی از همکاران دانشجو </t>
  </si>
  <si>
    <t>تقدیر از پذیرفته شدگان و فارغ التحصیلان مقاطع تحصیلی دانشگاه</t>
  </si>
  <si>
    <t>تخصیص زمانی در شوراهای معلمین به ارائه های همکاران</t>
  </si>
  <si>
    <t>راه اندازی سامانه خاص برای جمع آوری تجارب و ایده های معلمین</t>
  </si>
  <si>
    <t>اجرای دوره های آموزشی کارگاهی برای والدین</t>
  </si>
  <si>
    <t>طراحی جلسات دانش افزایی اولیا</t>
  </si>
  <si>
    <t xml:space="preserve">شرکت در کارگاه های آموزشی مورد نیاز </t>
  </si>
  <si>
    <t>طراحی کارگاه های با مشاوره مرکز پویش</t>
  </si>
  <si>
    <t>تهیه خلاصه مطالب کارگاهها توسط همکاران</t>
  </si>
  <si>
    <t>تسلط بر محتوای آموزشی پایه خود،پایه قبل و بعد</t>
  </si>
  <si>
    <t>بودجه بندی سالانه ارائه دروس</t>
  </si>
  <si>
    <t>تکمیل فرم های زمان بندی ارائه سرفصل های آموزشی</t>
  </si>
  <si>
    <t>گزارش مراحل پیشرفت ارائه دروس در تابلوی آموزشی</t>
  </si>
  <si>
    <t>پیش بینی کلاس های فوق العاده در موارد مورد نیاز</t>
  </si>
  <si>
    <t xml:space="preserve">هماهنگی تیم معلمین </t>
  </si>
  <si>
    <t>تشکیل جلسات شورای معلمین</t>
  </si>
  <si>
    <t>تشکیل جلسات معلمین پایه ها</t>
  </si>
  <si>
    <t>نظارت بر عملکرد معلمین همتا توسط مسئولین پایه</t>
  </si>
  <si>
    <t>آشنایی معلمین با سیاست ها و رویکرد مدرسه و اجرای آنها</t>
  </si>
  <si>
    <t>ارائه سند سیاست های آموزشی و تربیتی موسسه در شورای معلمین</t>
  </si>
  <si>
    <t>تدوین منشور اخلاقی مربوط به حوزه کارکنان توسط ایشان در شوراهای معلمین</t>
  </si>
  <si>
    <t>تربیت علمی (حین کلاس)</t>
  </si>
  <si>
    <t>اجرای طرح درس آماده شده</t>
  </si>
  <si>
    <t>نظارت اساتید بر اجرای کلاس ها</t>
  </si>
  <si>
    <t>مدیریت کلاس درس توسط معلم</t>
  </si>
  <si>
    <t>ثبت مشاهدات دانش آموزان در حین فعالیت</t>
  </si>
  <si>
    <t>تعیین مدل های ثبت معلمین</t>
  </si>
  <si>
    <t>نظرات مستمر بر اجرای ثبت مشاهدات</t>
  </si>
  <si>
    <t>سنجش و ارزیابی دانش آموزان</t>
  </si>
  <si>
    <t>انجام پروژه درس پژوهی در برخی از کلاس ها</t>
  </si>
  <si>
    <t>قرارداد با مرکز پویش</t>
  </si>
  <si>
    <t>انتخاب درس و معلم توسط حوزه آموزش</t>
  </si>
  <si>
    <t>تحویل گزارش پروژه و ارائه آن در شورای معلمین</t>
  </si>
  <si>
    <t>تغییر هوشمندانه مسیر یاددهی یادگیری براساس شرایط کلاس و توانایی دانش آموزان</t>
  </si>
  <si>
    <t>ثبت مشاهدات توسط معلم بعد از اتمام کلاس درس</t>
  </si>
  <si>
    <t>توانایی مدیریت زمان کلاس در اجرای طرح درس</t>
  </si>
  <si>
    <t>اجرای مناسب طرح درس طراحی شده در کلاس درس</t>
  </si>
  <si>
    <t>تربیت علمی (بعد از کلاس)</t>
  </si>
  <si>
    <t xml:space="preserve">ارائه فعالیت های در منزل </t>
  </si>
  <si>
    <t>اجرای سند تکلیف (تدوین شده در شورای مدرسه)</t>
  </si>
  <si>
    <t>نظارت حوزه آموزش بر اجرای دقیق سند تکلیف</t>
  </si>
  <si>
    <t>تحویل گرفتن بسته تکالیف هر پایه در انتهای سال تحصیلی</t>
  </si>
  <si>
    <t xml:space="preserve">نمایش کارهای دانش آموزان </t>
  </si>
  <si>
    <t>پیش بینی فضای نمایش کارها در کلاس</t>
  </si>
  <si>
    <t>نمایش فعالیت ها به صورت هفتگی</t>
  </si>
  <si>
    <t>ارائه گزارش در فضای مجازی</t>
  </si>
  <si>
    <t>طراحی پلی کپی های سطح بندی شده براساس سطوح دانش آموزی</t>
  </si>
  <si>
    <t>ارزیابی اجرای معلمین در کلاس ها توسط مدیر ، معاون و اساتید مرکز پویش</t>
  </si>
  <si>
    <t>بررسی طرح درس ها پس از اجرا در کلاس درس</t>
  </si>
  <si>
    <t>ارائه ورزش تخصصی در رشته های ژیمناستیک، تنیس روی میز و بسکتبال</t>
  </si>
  <si>
    <t>تجهیز مناسب کلاس ورزش</t>
  </si>
  <si>
    <t>جذب معلمین حرفه ای دارای مدرک مربی گری</t>
  </si>
  <si>
    <t>توسعه فعالیت های انتخابی توسط دانش آموزان</t>
  </si>
  <si>
    <t xml:space="preserve">طراحی کارگاه های انتخابی </t>
  </si>
  <si>
    <t xml:space="preserve">جذب معلمین متخصص برای اجرای کارگاه ها </t>
  </si>
  <si>
    <t>پشتیبانی دقیق از کارگاه ها</t>
  </si>
  <si>
    <t>بهبود شرایط کاری کارکنان</t>
  </si>
  <si>
    <t>اصلاح حقوق معلمین پایه ها ، معلم کلاس ها و معلمین کارگاه های عملی</t>
  </si>
  <si>
    <t>توجه به زمان استراحت همکاران در زنگ های تفریح</t>
  </si>
  <si>
    <t>برنامه ریزی برای تغذیه روزانه همکاران</t>
  </si>
  <si>
    <t>همراهی با شرایط فردی همکاران در تنظیم ساعت حضور</t>
  </si>
  <si>
    <t>ارائه ناهار همکاران تمام وقت بدون دریافت هزینه</t>
  </si>
  <si>
    <t>به کارگیری ناظم مرد در زنگ های تفریح دوره اول</t>
  </si>
  <si>
    <t>برنامه ریزی استخر ماهانه برای همکاران دوره دوم</t>
  </si>
  <si>
    <t>برنامه کلاس یوگا برای همکاران دوره اول</t>
  </si>
  <si>
    <t>توجه به امنیت فیزیکی و روانی همکاران در محیط کار</t>
  </si>
  <si>
    <t>ایمن سازی مکان ها و نقاط حادثه خیز</t>
  </si>
  <si>
    <t>تنظیم و اجرای مقررات در ورود و خروج دانش آموزان به کلاس ها و ...</t>
  </si>
  <si>
    <t>کنترل و حل تضادهای بین همکاران در محیط</t>
  </si>
  <si>
    <t>کنترل هزینه ها و ارتقا بهره وری در سیستم اجرایی</t>
  </si>
  <si>
    <t>بهبود کیفیت خرید</t>
  </si>
  <si>
    <t>کنترل هزینه های آب ، برق ، گاز و تلفن</t>
  </si>
  <si>
    <t>اطلاع رسانی به همکاران در مورد آئین نامه پاداش صرفه جویی</t>
  </si>
  <si>
    <t>ارتقا سطح همکاری بین مدارس مجتمع</t>
  </si>
  <si>
    <t>تشکیل جلسات تحلیلی ورودی دبستان به متوسطه</t>
  </si>
  <si>
    <t>تدوین مطلوب های ورودی متوسطه</t>
  </si>
  <si>
    <t>پیوند زدن آموزش دروس قرآن و عربی بین مدارس دبستان و متوسطه</t>
  </si>
  <si>
    <t>طراحی فرآیند معرفی دانش آموزان به متوسطه</t>
  </si>
  <si>
    <t>جلسات تبادل تجارب بین معلمین دبستان دخترانه و پسرانه (حداقل یک پایه)</t>
  </si>
  <si>
    <t>سازماندهی، نظم و انضباط</t>
  </si>
  <si>
    <t>یکپارچگی سیستم آموزش دوره های اول و دوم</t>
  </si>
  <si>
    <t>تهیه اسناد مشترک تکلیف</t>
  </si>
  <si>
    <t>جاری سازی آئین نامه های تربیتی به صورت یکسان</t>
  </si>
  <si>
    <t>تشکیل فصلی جلسات آموزشی موضوعی</t>
  </si>
  <si>
    <t>اعمال رهنمودهای آموزشی توسط اساتید به صورت هماهنگ در دو دوره</t>
  </si>
  <si>
    <t>تشکیل جلسات انجمن به صورت مستمر و یکپارچه</t>
  </si>
  <si>
    <t>تشکیل کمیته های سلامت، آموزش و مناسبت ها</t>
  </si>
  <si>
    <t>دعوت از اولیا در بحث های آموزشی مدرسه (معرفی مشاغل، بازدیدها، مسابقات ورزشی و ...)</t>
  </si>
  <si>
    <t>اجرای اردوهای خانوادگی (2 بار در سال)</t>
  </si>
  <si>
    <t>استفاده از پتانسیل اولیا در پیشبرد اهداف آموزشی و تربیتی</t>
  </si>
  <si>
    <t>استمرار در ارتباط بین دانش آموزان و مدرسه</t>
  </si>
  <si>
    <t>برگزاری پایگاه تابستانی</t>
  </si>
  <si>
    <t>تنظیم بخشی از بودجه به عنوان مزایا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</si>
</sst>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,##0_-"/>
    <numFmt numFmtId="166" formatCode="#,##0.0"/>
  </numFmts>
  <fonts count="39">
    <font>
      <sz val="11"/>
      <color theme="1"/>
      <name val="Calibri"/>
      <family val="2"/>
      <charset val="178"/>
      <scheme val="minor"/>
    </font>
    <font>
      <sz val="10"/>
      <color theme="1"/>
      <name val="B Homa"/>
      <charset val="178"/>
    </font>
    <font>
      <sz val="10"/>
      <color theme="1"/>
      <name val="B Yekan"/>
      <charset val="178"/>
    </font>
    <font>
      <sz val="11"/>
      <color theme="1"/>
      <name val="Wingdings"/>
      <charset val="2"/>
    </font>
    <font>
      <sz val="10"/>
      <color theme="0"/>
      <name val="B Yekan"/>
      <charset val="178"/>
    </font>
    <font>
      <sz val="9"/>
      <color theme="1"/>
      <name val="B Homa"/>
      <charset val="178"/>
    </font>
    <font>
      <sz val="11"/>
      <color theme="1"/>
      <name val="Calibri"/>
      <family val="2"/>
      <charset val="178"/>
      <scheme val="minor"/>
    </font>
    <font>
      <sz val="12"/>
      <color theme="1"/>
      <name val="B Nazanin"/>
      <charset val="178"/>
    </font>
    <font>
      <sz val="11"/>
      <color theme="1"/>
      <name val="B Nazanin"/>
      <charset val="178"/>
    </font>
    <font>
      <sz val="11"/>
      <color theme="1"/>
      <name val="Calibri"/>
      <family val="2"/>
      <scheme val="minor"/>
    </font>
    <font>
      <sz val="24"/>
      <color theme="0"/>
      <name val="B Homa"/>
      <charset val="178"/>
    </font>
    <font>
      <sz val="11"/>
      <color theme="1"/>
      <name val="B Homa"/>
      <charset val="178"/>
    </font>
    <font>
      <sz val="14"/>
      <color theme="1"/>
      <name val="B Homa"/>
      <charset val="178"/>
    </font>
    <font>
      <sz val="18"/>
      <color rgb="FFC00000"/>
      <name val="B Homa"/>
      <charset val="178"/>
    </font>
    <font>
      <sz val="12"/>
      <color rgb="FF0070C0"/>
      <name val="B Homa"/>
      <charset val="178"/>
    </font>
    <font>
      <sz val="18"/>
      <color theme="1"/>
      <name val="B Homa"/>
      <charset val="178"/>
    </font>
    <font>
      <sz val="9"/>
      <name val="B Homa"/>
      <charset val="178"/>
    </font>
    <font>
      <sz val="18"/>
      <name val="B Homa"/>
      <charset val="178"/>
    </font>
    <font>
      <sz val="10"/>
      <name val="B Homa"/>
      <charset val="178"/>
    </font>
    <font>
      <sz val="14"/>
      <color theme="1"/>
      <name val="B Yekan"/>
      <charset val="178"/>
    </font>
    <font>
      <sz val="8"/>
      <color theme="1"/>
      <name val="B Titr"/>
      <charset val="178"/>
    </font>
    <font>
      <sz val="12"/>
      <color theme="1"/>
      <name val="B Titr"/>
      <charset val="178"/>
    </font>
    <font>
      <b/>
      <sz val="14"/>
      <color theme="1"/>
      <name val="B Nazanin"/>
      <charset val="178"/>
    </font>
    <font>
      <b/>
      <sz val="13"/>
      <color theme="1"/>
      <name val="B Nazanin"/>
      <charset val="178"/>
    </font>
    <font>
      <b/>
      <sz val="11"/>
      <color theme="1"/>
      <name val="B Nazanin"/>
      <charset val="178"/>
    </font>
    <font>
      <b/>
      <sz val="18"/>
      <color theme="1"/>
      <name val="Calibri"/>
      <family val="2"/>
      <scheme val="minor"/>
    </font>
    <font>
      <sz val="16"/>
      <color theme="1"/>
      <name val="B Nazanin"/>
      <charset val="178"/>
    </font>
    <font>
      <sz val="18"/>
      <color theme="1"/>
      <name val="B Nazanin"/>
      <charset val="178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Homa"/>
      <charset val="178"/>
    </font>
    <font>
      <sz val="9"/>
      <color theme="1"/>
      <name val="B Yekan"/>
      <charset val="178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1"/>
      <color theme="10"/>
      <name val="Calibri"/>
      <family val="2"/>
      <charset val="178"/>
      <scheme val="minor"/>
    </font>
    <font>
      <u/>
      <sz val="11"/>
      <color theme="10"/>
      <name val="B Homa"/>
      <charset val="178"/>
    </font>
    <font>
      <sz val="9"/>
      <color theme="1"/>
      <name val="Webdings"/>
      <family val="1"/>
      <charset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8" tint="0.39994506668294322"/>
      </left>
      <right style="thin">
        <color theme="5" tint="0.7999816888943144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499984740745262"/>
      </bottom>
      <diagonal/>
    </border>
    <border>
      <left style="thin">
        <color theme="0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8" tint="0.7999816888943144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/>
      </left>
      <right/>
      <top style="thin">
        <color theme="0" tint="-0.499984740745262"/>
      </top>
      <bottom/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5" tint="0.7999816888943144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5" tint="0.7999816888943144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5" tint="0.7999816888943144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9" tint="0.39994506668294322"/>
      </left>
      <right/>
      <top style="thin">
        <color theme="1" tint="0.499984740745262"/>
      </top>
      <bottom style="thin">
        <color auto="1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9" tint="0.59996337778862885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9" tint="0.59996337778862885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9" tint="0.59996337778862885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8" tint="0.79998168889431442"/>
      </left>
      <right style="thin">
        <color theme="8" tint="0.79998168889431442"/>
      </right>
      <top/>
      <bottom style="thin">
        <color theme="0" tint="-0.499984740745262"/>
      </bottom>
      <diagonal/>
    </border>
    <border>
      <left style="thin">
        <color theme="8" tint="0.7999816888943144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8" tint="0.7999816888943144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 tint="-0.499984740745262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36" fillId="0" borderId="0" applyNumberFormat="0" applyFill="0" applyBorder="0" applyAlignment="0" applyProtection="0"/>
  </cellStyleXfs>
  <cellXfs count="193">
    <xf numFmtId="0" fontId="0" fillId="0" borderId="0" xfId="0"/>
    <xf numFmtId="164" fontId="8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center"/>
    </xf>
    <xf numFmtId="0" fontId="11" fillId="6" borderId="0" xfId="2" applyFont="1" applyFill="1" applyBorder="1" applyAlignment="1">
      <alignment vertical="center"/>
    </xf>
    <xf numFmtId="0" fontId="9" fillId="6" borderId="0" xfId="2" applyFill="1" applyBorder="1"/>
    <xf numFmtId="0" fontId="12" fillId="6" borderId="0" xfId="2" applyFont="1" applyFill="1" applyBorder="1" applyAlignment="1">
      <alignment horizontal="right"/>
    </xf>
    <xf numFmtId="0" fontId="12" fillId="6" borderId="0" xfId="2" applyFont="1" applyFill="1" applyBorder="1" applyAlignment="1">
      <alignment horizontal="center"/>
    </xf>
    <xf numFmtId="0" fontId="13" fillId="6" borderId="0" xfId="2" applyFont="1" applyFill="1" applyBorder="1"/>
    <xf numFmtId="0" fontId="14" fillId="6" borderId="0" xfId="2" applyFont="1" applyFill="1" applyBorder="1" applyAlignment="1">
      <alignment vertical="center"/>
    </xf>
    <xf numFmtId="0" fontId="15" fillId="6" borderId="0" xfId="2" applyFont="1" applyFill="1" applyBorder="1" applyAlignment="1">
      <alignment vertical="center"/>
    </xf>
    <xf numFmtId="0" fontId="14" fillId="6" borderId="0" xfId="2" applyFont="1" applyFill="1" applyBorder="1" applyAlignment="1">
      <alignment horizontal="right" vertical="center"/>
    </xf>
    <xf numFmtId="0" fontId="9" fillId="6" borderId="0" xfId="2" applyFill="1" applyBorder="1" applyAlignment="1">
      <alignment vertical="center"/>
    </xf>
    <xf numFmtId="0" fontId="11" fillId="2" borderId="0" xfId="2" applyFont="1" applyFill="1" applyBorder="1" applyAlignment="1">
      <alignment vertic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center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5" fillId="0" borderId="5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>
      <alignment horizontal="right"/>
    </xf>
    <xf numFmtId="165" fontId="5" fillId="0" borderId="4" xfId="0" applyNumberFormat="1" applyFont="1" applyFill="1" applyBorder="1" applyAlignment="1">
      <alignment horizontal="center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right"/>
    </xf>
    <xf numFmtId="165" fontId="5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5" fillId="0" borderId="6" xfId="0" applyFont="1" applyFill="1" applyBorder="1"/>
    <xf numFmtId="0" fontId="5" fillId="0" borderId="7" xfId="0" applyFont="1" applyFill="1" applyBorder="1"/>
    <xf numFmtId="0" fontId="11" fillId="7" borderId="0" xfId="2" applyFont="1" applyFill="1" applyBorder="1" applyAlignment="1">
      <alignment vertical="center"/>
    </xf>
    <xf numFmtId="0" fontId="20" fillId="2" borderId="8" xfId="0" applyFont="1" applyFill="1" applyBorder="1" applyAlignment="1">
      <alignment horizontal="center" vertical="center" shrinkToFit="1" readingOrder="2"/>
    </xf>
    <xf numFmtId="0" fontId="21" fillId="2" borderId="9" xfId="0" applyFont="1" applyFill="1" applyBorder="1" applyAlignment="1">
      <alignment horizontal="center" vertical="center" shrinkToFit="1" readingOrder="2"/>
    </xf>
    <xf numFmtId="0" fontId="21" fillId="2" borderId="10" xfId="0" applyFont="1" applyFill="1" applyBorder="1" applyAlignment="1">
      <alignment horizontal="center" vertical="center" shrinkToFit="1" readingOrder="2"/>
    </xf>
    <xf numFmtId="0" fontId="21" fillId="2" borderId="11" xfId="0" applyFont="1" applyFill="1" applyBorder="1" applyAlignment="1">
      <alignment horizontal="center" vertical="center" shrinkToFit="1" readingOrder="2"/>
    </xf>
    <xf numFmtId="0" fontId="21" fillId="2" borderId="12" xfId="0" applyFont="1" applyFill="1" applyBorder="1" applyAlignment="1">
      <alignment horizontal="center" vertical="center" shrinkToFit="1" readingOrder="2"/>
    </xf>
    <xf numFmtId="0" fontId="23" fillId="8" borderId="14" xfId="0" applyFont="1" applyFill="1" applyBorder="1" applyAlignment="1">
      <alignment horizontal="center" vertical="center" readingOrder="2"/>
    </xf>
    <xf numFmtId="3" fontId="24" fillId="8" borderId="15" xfId="0" applyNumberFormat="1" applyFont="1" applyFill="1" applyBorder="1" applyAlignment="1">
      <alignment horizontal="center" vertical="center" readingOrder="2"/>
    </xf>
    <xf numFmtId="3" fontId="24" fillId="8" borderId="16" xfId="0" applyNumberFormat="1" applyFont="1" applyFill="1" applyBorder="1" applyAlignment="1">
      <alignment horizontal="left" vertical="center" readingOrder="2"/>
    </xf>
    <xf numFmtId="3" fontId="24" fillId="8" borderId="16" xfId="0" applyNumberFormat="1" applyFont="1" applyFill="1" applyBorder="1" applyAlignment="1">
      <alignment horizontal="center" vertical="center" readingOrder="2"/>
    </xf>
    <xf numFmtId="166" fontId="24" fillId="8" borderId="16" xfId="0" applyNumberFormat="1" applyFont="1" applyFill="1" applyBorder="1" applyAlignment="1">
      <alignment horizontal="center" vertical="center" readingOrder="2"/>
    </xf>
    <xf numFmtId="166" fontId="24" fillId="8" borderId="17" xfId="0" applyNumberFormat="1" applyFont="1" applyFill="1" applyBorder="1" applyAlignment="1">
      <alignment horizontal="center" vertical="center" readingOrder="2"/>
    </xf>
    <xf numFmtId="0" fontId="24" fillId="8" borderId="19" xfId="0" applyFont="1" applyFill="1" applyBorder="1" applyAlignment="1">
      <alignment horizontal="center" vertical="center" readingOrder="2"/>
    </xf>
    <xf numFmtId="3" fontId="24" fillId="8" borderId="20" xfId="0" applyNumberFormat="1" applyFont="1" applyFill="1" applyBorder="1" applyAlignment="1">
      <alignment horizontal="center" vertical="center" readingOrder="2"/>
    </xf>
    <xf numFmtId="3" fontId="24" fillId="8" borderId="21" xfId="0" applyNumberFormat="1" applyFont="1" applyFill="1" applyBorder="1" applyAlignment="1">
      <alignment horizontal="left" vertical="center" readingOrder="2"/>
    </xf>
    <xf numFmtId="166" fontId="24" fillId="8" borderId="21" xfId="0" applyNumberFormat="1" applyFont="1" applyFill="1" applyBorder="1" applyAlignment="1">
      <alignment horizontal="center" vertical="center" readingOrder="2"/>
    </xf>
    <xf numFmtId="166" fontId="24" fillId="8" borderId="22" xfId="0" applyNumberFormat="1" applyFont="1" applyFill="1" applyBorder="1" applyAlignment="1">
      <alignment horizontal="center" vertical="center" readingOrder="2"/>
    </xf>
    <xf numFmtId="0" fontId="23" fillId="8" borderId="23" xfId="0" applyFont="1" applyFill="1" applyBorder="1" applyAlignment="1">
      <alignment horizontal="center" vertical="center" readingOrder="2"/>
    </xf>
    <xf numFmtId="0" fontId="23" fillId="8" borderId="24" xfId="0" applyFont="1" applyFill="1" applyBorder="1" applyAlignment="1">
      <alignment horizontal="center" vertical="center" readingOrder="2"/>
    </xf>
    <xf numFmtId="3" fontId="24" fillId="8" borderId="25" xfId="0" applyNumberFormat="1" applyFont="1" applyFill="1" applyBorder="1" applyAlignment="1">
      <alignment horizontal="center" vertical="center" readingOrder="2"/>
    </xf>
    <xf numFmtId="3" fontId="24" fillId="8" borderId="26" xfId="0" applyNumberFormat="1" applyFont="1" applyFill="1" applyBorder="1" applyAlignment="1">
      <alignment horizontal="left" vertical="center" readingOrder="2"/>
    </xf>
    <xf numFmtId="166" fontId="24" fillId="8" borderId="26" xfId="0" applyNumberFormat="1" applyFont="1" applyFill="1" applyBorder="1" applyAlignment="1">
      <alignment horizontal="center" vertical="center" readingOrder="2"/>
    </xf>
    <xf numFmtId="166" fontId="24" fillId="8" borderId="27" xfId="0" applyNumberFormat="1" applyFont="1" applyFill="1" applyBorder="1" applyAlignment="1">
      <alignment horizontal="center" vertical="center" readingOrder="2"/>
    </xf>
    <xf numFmtId="0" fontId="25" fillId="8" borderId="9" xfId="0" applyFont="1" applyFill="1" applyBorder="1" applyAlignment="1">
      <alignment horizontal="center" vertical="center"/>
    </xf>
    <xf numFmtId="3" fontId="26" fillId="8" borderId="10" xfId="0" applyNumberFormat="1" applyFont="1" applyFill="1" applyBorder="1" applyAlignment="1">
      <alignment horizontal="center" vertical="center" readingOrder="1"/>
    </xf>
    <xf numFmtId="3" fontId="26" fillId="8" borderId="11" xfId="0" applyNumberFormat="1" applyFont="1" applyFill="1" applyBorder="1" applyAlignment="1">
      <alignment horizontal="center" vertical="center" readingOrder="1"/>
    </xf>
    <xf numFmtId="166" fontId="24" fillId="8" borderId="11" xfId="0" applyNumberFormat="1" applyFont="1" applyFill="1" applyBorder="1" applyAlignment="1">
      <alignment horizontal="center" vertical="center" readingOrder="2"/>
    </xf>
    <xf numFmtId="2" fontId="27" fillId="8" borderId="12" xfId="0" applyNumberFormat="1" applyFont="1" applyFill="1" applyBorder="1" applyAlignment="1">
      <alignment vertical="center"/>
    </xf>
    <xf numFmtId="0" fontId="9" fillId="0" borderId="0" xfId="2"/>
    <xf numFmtId="0" fontId="9" fillId="0" borderId="0" xfId="2" applyAlignment="1">
      <alignment horizontal="center" vertical="center"/>
    </xf>
    <xf numFmtId="0" fontId="28" fillId="9" borderId="8" xfId="2" applyFont="1" applyFill="1" applyBorder="1" applyAlignment="1">
      <alignment horizontal="center" vertical="center"/>
    </xf>
    <xf numFmtId="0" fontId="28" fillId="9" borderId="29" xfId="2" applyFont="1" applyFill="1" applyBorder="1" applyAlignment="1">
      <alignment horizontal="center" vertical="center"/>
    </xf>
    <xf numFmtId="0" fontId="28" fillId="9" borderId="30" xfId="2" applyFont="1" applyFill="1" applyBorder="1" applyAlignment="1">
      <alignment horizontal="center" vertical="center"/>
    </xf>
    <xf numFmtId="0" fontId="28" fillId="4" borderId="31" xfId="2" applyFont="1" applyFill="1" applyBorder="1" applyAlignment="1">
      <alignment horizontal="center" vertical="center"/>
    </xf>
    <xf numFmtId="0" fontId="28" fillId="4" borderId="32" xfId="2" applyFont="1" applyFill="1" applyBorder="1" applyAlignment="1">
      <alignment horizontal="center" vertical="center"/>
    </xf>
    <xf numFmtId="0" fontId="28" fillId="4" borderId="33" xfId="2" applyFont="1" applyFill="1" applyBorder="1" applyAlignment="1">
      <alignment horizontal="center" vertical="center"/>
    </xf>
    <xf numFmtId="0" fontId="28" fillId="4" borderId="34" xfId="2" applyFont="1" applyFill="1" applyBorder="1" applyAlignment="1">
      <alignment horizontal="center" vertical="center"/>
    </xf>
    <xf numFmtId="0" fontId="28" fillId="4" borderId="21" xfId="2" applyFont="1" applyFill="1" applyBorder="1" applyAlignment="1">
      <alignment horizontal="center" vertical="center"/>
    </xf>
    <xf numFmtId="0" fontId="28" fillId="4" borderId="22" xfId="2" applyFont="1" applyFill="1" applyBorder="1" applyAlignment="1">
      <alignment horizontal="center" vertical="center"/>
    </xf>
    <xf numFmtId="0" fontId="28" fillId="4" borderId="35" xfId="2" applyFont="1" applyFill="1" applyBorder="1" applyAlignment="1">
      <alignment horizontal="center" vertical="center"/>
    </xf>
    <xf numFmtId="0" fontId="28" fillId="4" borderId="26" xfId="2" applyFont="1" applyFill="1" applyBorder="1" applyAlignment="1">
      <alignment horizontal="center" vertical="center"/>
    </xf>
    <xf numFmtId="0" fontId="28" fillId="4" borderId="27" xfId="2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2" fontId="32" fillId="0" borderId="0" xfId="0" applyNumberFormat="1" applyFont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45" xfId="0" applyFont="1" applyFill="1" applyBorder="1"/>
    <xf numFmtId="0" fontId="5" fillId="0" borderId="45" xfId="0" applyFont="1" applyFill="1" applyBorder="1"/>
    <xf numFmtId="0" fontId="2" fillId="0" borderId="46" xfId="0" applyFont="1" applyFill="1" applyBorder="1"/>
    <xf numFmtId="0" fontId="5" fillId="0" borderId="46" xfId="0" applyFont="1" applyFill="1" applyBorder="1" applyAlignment="1">
      <alignment horizontal="right"/>
    </xf>
    <xf numFmtId="165" fontId="5" fillId="0" borderId="46" xfId="0" applyNumberFormat="1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 vertical="center"/>
    </xf>
    <xf numFmtId="0" fontId="5" fillId="0" borderId="46" xfId="0" applyFont="1" applyFill="1" applyBorder="1"/>
    <xf numFmtId="0" fontId="2" fillId="0" borderId="46" xfId="0" applyFont="1" applyFill="1" applyBorder="1" applyAlignment="1">
      <alignment horizontal="center" vertical="center"/>
    </xf>
    <xf numFmtId="0" fontId="5" fillId="0" borderId="47" xfId="0" applyFont="1" applyFill="1" applyBorder="1"/>
    <xf numFmtId="0" fontId="5" fillId="12" borderId="48" xfId="0" applyFont="1" applyFill="1" applyBorder="1" applyAlignment="1">
      <alignment vertical="center"/>
    </xf>
    <xf numFmtId="0" fontId="5" fillId="0" borderId="46" xfId="0" applyFont="1" applyFill="1" applyBorder="1" applyAlignment="1">
      <alignment horizontal="center"/>
    </xf>
    <xf numFmtId="0" fontId="5" fillId="0" borderId="46" xfId="0" applyFont="1" applyFill="1" applyBorder="1" applyAlignment="1">
      <alignment horizontal="center" vertical="center"/>
    </xf>
    <xf numFmtId="0" fontId="2" fillId="0" borderId="44" xfId="0" applyFont="1" applyFill="1" applyBorder="1"/>
    <xf numFmtId="0" fontId="5" fillId="0" borderId="45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/>
    </xf>
    <xf numFmtId="0" fontId="1" fillId="0" borderId="51" xfId="0" applyFont="1" applyFill="1" applyBorder="1" applyAlignment="1">
      <alignment horizontal="center"/>
    </xf>
    <xf numFmtId="0" fontId="5" fillId="0" borderId="54" xfId="0" applyFont="1" applyFill="1" applyBorder="1"/>
    <xf numFmtId="0" fontId="5" fillId="0" borderId="54" xfId="0" applyFont="1" applyFill="1" applyBorder="1" applyAlignment="1">
      <alignment horizontal="right"/>
    </xf>
    <xf numFmtId="165" fontId="5" fillId="0" borderId="54" xfId="0" applyNumberFormat="1" applyFont="1" applyFill="1" applyBorder="1" applyAlignment="1">
      <alignment horizontal="center"/>
    </xf>
    <xf numFmtId="0" fontId="5" fillId="0" borderId="54" xfId="0" applyFont="1" applyFill="1" applyBorder="1" applyAlignment="1">
      <alignment horizontal="center"/>
    </xf>
    <xf numFmtId="0" fontId="5" fillId="0" borderId="54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11" borderId="52" xfId="0" applyFont="1" applyFill="1" applyBorder="1" applyAlignment="1">
      <alignment horizontal="center" vertical="center"/>
    </xf>
    <xf numFmtId="0" fontId="5" fillId="11" borderId="52" xfId="0" applyFont="1" applyFill="1" applyBorder="1" applyAlignment="1">
      <alignment horizontal="right" vertical="center"/>
    </xf>
    <xf numFmtId="165" fontId="5" fillId="11" borderId="52" xfId="0" applyNumberFormat="1" applyFont="1" applyFill="1" applyBorder="1" applyAlignment="1">
      <alignment horizontal="center" vertical="center"/>
    </xf>
    <xf numFmtId="0" fontId="33" fillId="0" borderId="46" xfId="0" applyFont="1" applyFill="1" applyBorder="1"/>
    <xf numFmtId="0" fontId="5" fillId="0" borderId="58" xfId="0" applyFont="1" applyFill="1" applyBorder="1" applyAlignment="1">
      <alignment horizontal="right"/>
    </xf>
    <xf numFmtId="165" fontId="5" fillId="0" borderId="58" xfId="0" applyNumberFormat="1" applyFont="1" applyFill="1" applyBorder="1" applyAlignment="1">
      <alignment horizontal="center"/>
    </xf>
    <xf numFmtId="0" fontId="5" fillId="0" borderId="58" xfId="0" applyFont="1" applyFill="1" applyBorder="1" applyAlignment="1">
      <alignment horizontal="center"/>
    </xf>
    <xf numFmtId="0" fontId="5" fillId="0" borderId="58" xfId="0" applyFont="1" applyFill="1" applyBorder="1"/>
    <xf numFmtId="0" fontId="5" fillId="0" borderId="58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/>
    </xf>
    <xf numFmtId="0" fontId="5" fillId="12" borderId="60" xfId="0" applyFont="1" applyFill="1" applyBorder="1" applyAlignment="1">
      <alignment horizontal="right" vertical="center"/>
    </xf>
    <xf numFmtId="165" fontId="5" fillId="12" borderId="60" xfId="0" applyNumberFormat="1" applyFont="1" applyFill="1" applyBorder="1" applyAlignment="1">
      <alignment horizontal="center" vertical="center"/>
    </xf>
    <xf numFmtId="49" fontId="15" fillId="12" borderId="60" xfId="0" applyNumberFormat="1" applyFont="1" applyFill="1" applyBorder="1" applyAlignment="1">
      <alignment horizontal="right" vertical="center" readingOrder="2"/>
    </xf>
    <xf numFmtId="0" fontId="1" fillId="12" borderId="60" xfId="0" applyFont="1" applyFill="1" applyBorder="1" applyAlignment="1">
      <alignment vertical="center"/>
    </xf>
    <xf numFmtId="0" fontId="2" fillId="12" borderId="60" xfId="0" applyFont="1" applyFill="1" applyBorder="1" applyAlignment="1">
      <alignment vertical="center"/>
    </xf>
    <xf numFmtId="0" fontId="2" fillId="12" borderId="60" xfId="0" applyFont="1" applyFill="1" applyBorder="1" applyAlignment="1">
      <alignment horizontal="center" vertical="center"/>
    </xf>
    <xf numFmtId="0" fontId="2" fillId="12" borderId="62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6" fillId="3" borderId="64" xfId="0" applyFont="1" applyFill="1" applyBorder="1" applyAlignment="1">
      <alignment vertical="center"/>
    </xf>
    <xf numFmtId="0" fontId="2" fillId="0" borderId="58" xfId="0" applyFont="1" applyFill="1" applyBorder="1"/>
    <xf numFmtId="0" fontId="2" fillId="0" borderId="58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6" fillId="13" borderId="65" xfId="0" applyFont="1" applyFill="1" applyBorder="1" applyAlignment="1">
      <alignment horizontal="right" vertical="center"/>
    </xf>
    <xf numFmtId="165" fontId="16" fillId="13" borderId="65" xfId="0" applyNumberFormat="1" applyFont="1" applyFill="1" applyBorder="1" applyAlignment="1">
      <alignment horizontal="center" vertical="center"/>
    </xf>
    <xf numFmtId="49" fontId="17" fillId="13" borderId="65" xfId="0" applyNumberFormat="1" applyFont="1" applyFill="1" applyBorder="1" applyAlignment="1">
      <alignment horizontal="right" vertical="center" readingOrder="2"/>
    </xf>
    <xf numFmtId="0" fontId="18" fillId="13" borderId="65" xfId="0" applyFont="1" applyFill="1" applyBorder="1" applyAlignment="1">
      <alignment vertical="center"/>
    </xf>
    <xf numFmtId="0" fontId="4" fillId="13" borderId="65" xfId="0" applyFont="1" applyFill="1" applyBorder="1" applyAlignment="1">
      <alignment vertical="center"/>
    </xf>
    <xf numFmtId="0" fontId="4" fillId="13" borderId="65" xfId="0" applyFont="1" applyFill="1" applyBorder="1" applyAlignment="1">
      <alignment horizontal="center" vertical="center"/>
    </xf>
    <xf numFmtId="0" fontId="4" fillId="13" borderId="66" xfId="0" applyFont="1" applyFill="1" applyBorder="1" applyAlignment="1">
      <alignment vertical="center"/>
    </xf>
    <xf numFmtId="49" fontId="15" fillId="11" borderId="69" xfId="0" applyNumberFormat="1" applyFont="1" applyFill="1" applyBorder="1" applyAlignment="1">
      <alignment horizontal="right" vertical="center" readingOrder="2"/>
    </xf>
    <xf numFmtId="0" fontId="1" fillId="11" borderId="69" xfId="0" applyFont="1" applyFill="1" applyBorder="1" applyAlignment="1">
      <alignment vertical="center"/>
    </xf>
    <xf numFmtId="0" fontId="1" fillId="11" borderId="69" xfId="0" applyFont="1" applyFill="1" applyBorder="1" applyAlignment="1">
      <alignment horizontal="center" vertical="center"/>
    </xf>
    <xf numFmtId="0" fontId="2" fillId="11" borderId="69" xfId="0" applyFont="1" applyFill="1" applyBorder="1" applyAlignment="1">
      <alignment vertical="center"/>
    </xf>
    <xf numFmtId="0" fontId="2" fillId="11" borderId="69" xfId="0" applyFont="1" applyFill="1" applyBorder="1" applyAlignment="1">
      <alignment horizontal="center" vertical="center"/>
    </xf>
    <xf numFmtId="0" fontId="2" fillId="11" borderId="70" xfId="0" applyFont="1" applyFill="1" applyBorder="1" applyAlignment="1">
      <alignment horizontal="center" vertical="center"/>
    </xf>
    <xf numFmtId="0" fontId="2" fillId="0" borderId="74" xfId="0" applyFont="1" applyFill="1" applyBorder="1"/>
    <xf numFmtId="0" fontId="2" fillId="0" borderId="74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/>
    </xf>
    <xf numFmtId="0" fontId="2" fillId="0" borderId="75" xfId="0" applyFont="1" applyFill="1" applyBorder="1" applyAlignment="1">
      <alignment horizontal="center"/>
    </xf>
    <xf numFmtId="0" fontId="0" fillId="0" borderId="1" xfId="0" applyFill="1" applyBorder="1"/>
    <xf numFmtId="0" fontId="32" fillId="15" borderId="0" xfId="0" applyFont="1" applyFill="1"/>
    <xf numFmtId="2" fontId="32" fillId="15" borderId="0" xfId="0" applyNumberFormat="1" applyFont="1" applyFill="1" applyAlignment="1">
      <alignment horizontal="center"/>
    </xf>
    <xf numFmtId="0" fontId="32" fillId="15" borderId="0" xfId="0" applyFont="1" applyFill="1" applyAlignment="1">
      <alignment horizontal="center"/>
    </xf>
    <xf numFmtId="0" fontId="32" fillId="13" borderId="0" xfId="0" applyFont="1" applyFill="1" applyAlignment="1">
      <alignment horizontal="center"/>
    </xf>
    <xf numFmtId="0" fontId="1" fillId="0" borderId="51" xfId="0" applyFont="1" applyFill="1" applyBorder="1" applyAlignment="1">
      <alignment horizontal="center" vertical="center"/>
    </xf>
    <xf numFmtId="0" fontId="1" fillId="11" borderId="57" xfId="0" applyFont="1" applyFill="1" applyBorder="1" applyAlignment="1">
      <alignment horizontal="center" vertical="center"/>
    </xf>
    <xf numFmtId="0" fontId="37" fillId="0" borderId="51" xfId="3" applyFont="1" applyFill="1" applyBorder="1" applyAlignment="1">
      <alignment horizontal="center" vertical="center"/>
    </xf>
    <xf numFmtId="0" fontId="37" fillId="0" borderId="50" xfId="3" applyFont="1" applyFill="1" applyBorder="1" applyAlignment="1">
      <alignment horizontal="center" vertical="center"/>
    </xf>
    <xf numFmtId="0" fontId="1" fillId="12" borderId="61" xfId="0" applyFont="1" applyFill="1" applyBorder="1" applyAlignment="1">
      <alignment horizontal="center" vertical="center"/>
    </xf>
    <xf numFmtId="0" fontId="1" fillId="13" borderId="68" xfId="0" applyFont="1" applyFill="1" applyBorder="1" applyAlignment="1">
      <alignment horizontal="center" vertical="center"/>
    </xf>
    <xf numFmtId="0" fontId="1" fillId="0" borderId="4" xfId="0" applyFont="1" applyFill="1" applyBorder="1"/>
    <xf numFmtId="0" fontId="1" fillId="0" borderId="1" xfId="0" applyFont="1" applyFill="1" applyBorder="1"/>
    <xf numFmtId="0" fontId="1" fillId="11" borderId="73" xfId="0" applyFont="1" applyFill="1" applyBorder="1" applyAlignment="1">
      <alignment horizontal="center" vertical="center"/>
    </xf>
    <xf numFmtId="0" fontId="37" fillId="0" borderId="50" xfId="3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7" fillId="0" borderId="0" xfId="3" applyFont="1" applyAlignment="1">
      <alignment horizontal="center"/>
    </xf>
    <xf numFmtId="0" fontId="1" fillId="14" borderId="50" xfId="0" applyFont="1" applyFill="1" applyBorder="1" applyAlignment="1">
      <alignment horizontal="center" vertical="top"/>
    </xf>
    <xf numFmtId="0" fontId="37" fillId="0" borderId="53" xfId="3" applyFont="1" applyFill="1" applyBorder="1" applyAlignment="1">
      <alignment horizontal="center" vertical="center"/>
    </xf>
    <xf numFmtId="0" fontId="5" fillId="0" borderId="59" xfId="0" applyFont="1" applyFill="1" applyBorder="1"/>
    <xf numFmtId="0" fontId="38" fillId="16" borderId="46" xfId="0" applyFont="1" applyFill="1" applyBorder="1" applyAlignment="1">
      <alignment horizontal="center"/>
    </xf>
    <xf numFmtId="0" fontId="33" fillId="13" borderId="56" xfId="0" applyFont="1" applyFill="1" applyBorder="1" applyAlignment="1">
      <alignment horizontal="center" vertical="center"/>
    </xf>
    <xf numFmtId="0" fontId="33" fillId="13" borderId="67" xfId="0" applyFont="1" applyFill="1" applyBorder="1" applyAlignment="1">
      <alignment horizontal="center" vertical="center"/>
    </xf>
    <xf numFmtId="0" fontId="1" fillId="14" borderId="49" xfId="0" applyFont="1" applyFill="1" applyBorder="1" applyAlignment="1">
      <alignment horizontal="center"/>
    </xf>
    <xf numFmtId="0" fontId="33" fillId="11" borderId="71" xfId="0" applyFont="1" applyFill="1" applyBorder="1" applyAlignment="1">
      <alignment horizontal="center" vertical="center"/>
    </xf>
    <xf numFmtId="0" fontId="33" fillId="11" borderId="72" xfId="0" applyFont="1" applyFill="1" applyBorder="1" applyAlignment="1">
      <alignment horizontal="center" vertical="center"/>
    </xf>
    <xf numFmtId="0" fontId="33" fillId="12" borderId="56" xfId="0" applyFont="1" applyFill="1" applyBorder="1" applyAlignment="1">
      <alignment horizontal="center" vertical="center"/>
    </xf>
    <xf numFmtId="0" fontId="33" fillId="12" borderId="63" xfId="0" applyFont="1" applyFill="1" applyBorder="1" applyAlignment="1">
      <alignment horizontal="center" vertical="center"/>
    </xf>
    <xf numFmtId="0" fontId="28" fillId="10" borderId="41" xfId="2" applyFont="1" applyFill="1" applyBorder="1" applyAlignment="1">
      <alignment horizontal="center" vertical="center"/>
    </xf>
    <xf numFmtId="0" fontId="28" fillId="10" borderId="42" xfId="2" applyFont="1" applyFill="1" applyBorder="1" applyAlignment="1">
      <alignment horizontal="center" vertical="center"/>
    </xf>
    <xf numFmtId="0" fontId="29" fillId="10" borderId="42" xfId="2" applyFont="1" applyFill="1" applyBorder="1" applyAlignment="1">
      <alignment horizontal="center" vertical="center"/>
    </xf>
    <xf numFmtId="0" fontId="29" fillId="10" borderId="43" xfId="2" applyFont="1" applyFill="1" applyBorder="1" applyAlignment="1">
      <alignment horizontal="center" vertical="center"/>
    </xf>
    <xf numFmtId="0" fontId="28" fillId="10" borderId="36" xfId="2" applyFont="1" applyFill="1" applyBorder="1" applyAlignment="1">
      <alignment horizontal="center" vertical="center"/>
    </xf>
    <xf numFmtId="0" fontId="28" fillId="10" borderId="37" xfId="2" applyFont="1" applyFill="1" applyBorder="1" applyAlignment="1">
      <alignment horizontal="center" vertical="center"/>
    </xf>
    <xf numFmtId="0" fontId="29" fillId="10" borderId="37" xfId="2" applyFont="1" applyFill="1" applyBorder="1" applyAlignment="1">
      <alignment horizontal="center" vertical="center"/>
    </xf>
    <xf numFmtId="0" fontId="29" fillId="10" borderId="38" xfId="2" applyFont="1" applyFill="1" applyBorder="1" applyAlignment="1">
      <alignment horizontal="center" vertical="center"/>
    </xf>
    <xf numFmtId="0" fontId="28" fillId="10" borderId="39" xfId="2" applyFont="1" applyFill="1" applyBorder="1" applyAlignment="1">
      <alignment horizontal="center" vertical="center"/>
    </xf>
    <xf numFmtId="0" fontId="28" fillId="10" borderId="21" xfId="2" applyFont="1" applyFill="1" applyBorder="1" applyAlignment="1">
      <alignment horizontal="center" vertical="center"/>
    </xf>
    <xf numFmtId="0" fontId="29" fillId="10" borderId="21" xfId="2" applyFont="1" applyFill="1" applyBorder="1" applyAlignment="1">
      <alignment horizontal="center" vertical="center"/>
    </xf>
    <xf numFmtId="0" fontId="29" fillId="10" borderId="40" xfId="2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readingOrder="2"/>
    </xf>
    <xf numFmtId="0" fontId="19" fillId="0" borderId="0" xfId="0" applyFont="1" applyAlignment="1">
      <alignment horizontal="center" vertical="center" readingOrder="2"/>
    </xf>
    <xf numFmtId="0" fontId="22" fillId="8" borderId="13" xfId="0" applyFont="1" applyFill="1" applyBorder="1" applyAlignment="1">
      <alignment horizontal="center" vertical="center" textRotation="180" readingOrder="2"/>
    </xf>
    <xf numFmtId="0" fontId="22" fillId="8" borderId="18" xfId="0" applyFont="1" applyFill="1" applyBorder="1" applyAlignment="1">
      <alignment horizontal="center" vertical="center" textRotation="180" readingOrder="2"/>
    </xf>
    <xf numFmtId="0" fontId="22" fillId="8" borderId="28" xfId="0" applyFont="1" applyFill="1" applyBorder="1" applyAlignment="1">
      <alignment horizontal="center" vertical="center" textRotation="180" readingOrder="2"/>
    </xf>
    <xf numFmtId="0" fontId="10" fillId="5" borderId="0" xfId="2" applyFont="1" applyFill="1" applyBorder="1" applyAlignment="1">
      <alignment horizontal="center" vertical="center"/>
    </xf>
    <xf numFmtId="0" fontId="13" fillId="6" borderId="0" xfId="2" applyFont="1" applyFill="1" applyBorder="1" applyAlignment="1">
      <alignment horizontal="center" vertical="center"/>
    </xf>
    <xf numFmtId="0" fontId="13" fillId="6" borderId="0" xfId="2" applyFont="1" applyFill="1" applyBorder="1" applyAlignment="1">
      <alignment horizontal="center" vertical="top"/>
    </xf>
  </cellXfs>
  <cellStyles count="4">
    <cellStyle name="Comma" xfId="1" builtinId="3"/>
    <cellStyle name="Hyperlink" xfId="3" builtinId="8"/>
    <cellStyle name="Normal" xfId="0" builtinId="0"/>
    <cellStyle name="Normal 2" xfId="2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664C5"/>
      <color rgb="FFFF66CC"/>
      <color rgb="FF333333"/>
      <color rgb="FFCCFF66"/>
      <color rgb="FF66FF33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Sheet2!$A$5</c:f>
          <c:strCache>
            <c:ptCount val="1"/>
            <c:pt idx="0">
              <c:v>تربيت فرهنگي</c:v>
            </c:pt>
          </c:strCache>
        </c:strRef>
      </c:tx>
      <c:layout>
        <c:manualLayout>
          <c:xMode val="edge"/>
          <c:yMode val="edge"/>
          <c:x val="0.27577233535073276"/>
          <c:y val="0.62043028738095485"/>
        </c:manualLayout>
      </c:layout>
      <c:overlay val="1"/>
      <c:txPr>
        <a:bodyPr/>
        <a:lstStyle/>
        <a:p>
          <a:pPr>
            <a:defRPr sz="1100" b="0">
              <a:solidFill>
                <a:schemeClr val="bg1"/>
              </a:solidFill>
              <a:cs typeface="B Koodak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Sheet2!$F$5:$I$5</c:f>
              <c:numCache>
                <c:formatCode>General</c:formatCode>
                <c:ptCount val="4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(Sheet2!$N$1,Sheet2!$N$9)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(Sheet2!$M$1,Sheet2!$M$9)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76563584"/>
        <c:axId val="76564160"/>
      </c:scatterChart>
      <c:valAx>
        <c:axId val="76563584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76564160"/>
        <c:crosses val="autoZero"/>
        <c:crossBetween val="midCat"/>
      </c:valAx>
      <c:valAx>
        <c:axId val="76564160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7656358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(Sheet2!$E$1,Sheet2!$E$23)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(Sheet2!$D$1,Sheet2!$D$23)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5539008"/>
        <c:axId val="215867392"/>
      </c:scatterChart>
      <c:valAx>
        <c:axId val="215539008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5867392"/>
        <c:crosses val="autoZero"/>
        <c:crossBetween val="midCat"/>
      </c:valAx>
      <c:valAx>
        <c:axId val="215867392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215539008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 sz="1100"/>
              <a:t>نظام</a:t>
            </a:r>
            <a:r>
              <a:rPr lang="fa-IR" sz="1100" baseline="0"/>
              <a:t> ارزيابي</a:t>
            </a:r>
            <a:endParaRPr lang="fa-IR" sz="1100"/>
          </a:p>
        </c:rich>
      </c:tx>
      <c:layout>
        <c:manualLayout>
          <c:xMode val="edge"/>
          <c:yMode val="edge"/>
          <c:x val="0.29579747773774484"/>
          <c:y val="0.61305465663637371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Sheet2!$F$24:$I$24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(Sheet2!$E$1,Sheet2!$E$24)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(Sheet2!$D$1,Sheet2!$D$24)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5870272"/>
        <c:axId val="215870848"/>
      </c:scatterChart>
      <c:valAx>
        <c:axId val="215870272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5870848"/>
        <c:crosses val="autoZero"/>
        <c:crossBetween val="midCat"/>
      </c:valAx>
      <c:valAx>
        <c:axId val="215870848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21587027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مديريت ارتباطات</a:t>
            </a:r>
          </a:p>
        </c:rich>
      </c:tx>
      <c:layout>
        <c:manualLayout>
          <c:xMode val="edge"/>
          <c:yMode val="edge"/>
          <c:x val="0.18721493006284209"/>
          <c:y val="0.60567823158508249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Sheet2!$F$25:$I$25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(Sheet2!$E$1,Sheet2!$E$25)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(Sheet2!$D$1,Sheet2!$D$25)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5873728"/>
        <c:axId val="215874304"/>
      </c:scatterChart>
      <c:valAx>
        <c:axId val="215873728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5874304"/>
        <c:crosses val="autoZero"/>
        <c:crossBetween val="midCat"/>
      </c:valAx>
      <c:valAx>
        <c:axId val="215874304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215873728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تبليغات و ثبت نام</a:t>
            </a:r>
          </a:p>
        </c:rich>
      </c:tx>
      <c:layout>
        <c:manualLayout>
          <c:xMode val="edge"/>
          <c:yMode val="edge"/>
          <c:x val="0.22723349377525942"/>
          <c:y val="0.6130544292946770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Sheet2!$F$20:$I$20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(Sheet2!$E$1,Sheet2!$E$20)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(Sheet2!$D$1,Sheet2!$D$20)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6655552"/>
        <c:axId val="216656128"/>
      </c:scatterChart>
      <c:valAx>
        <c:axId val="216655552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6656128"/>
        <c:crosses val="autoZero"/>
        <c:crossBetween val="midCat"/>
      </c:valAx>
      <c:valAx>
        <c:axId val="216656128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21665555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مديريت منابع انساني</a:t>
            </a:r>
          </a:p>
        </c:rich>
      </c:tx>
      <c:layout>
        <c:manualLayout>
          <c:xMode val="edge"/>
          <c:yMode val="edge"/>
          <c:x val="0.17399317614086396"/>
          <c:y val="0.6204302711506113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Sheet2!$F$26:$I$26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(Sheet2!$E$1,Sheet2!$E$26)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(Sheet2!$D$1,Sheet2!$D$26)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6659008"/>
        <c:axId val="216659584"/>
      </c:scatterChart>
      <c:valAx>
        <c:axId val="216659008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6659584"/>
        <c:crosses val="autoZero"/>
        <c:crossBetween val="midCat"/>
      </c:valAx>
      <c:valAx>
        <c:axId val="216659584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216659008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سازمان يادگيرنده</a:t>
            </a:r>
          </a:p>
        </c:rich>
      </c:tx>
      <c:layout>
        <c:manualLayout>
          <c:xMode val="edge"/>
          <c:yMode val="edge"/>
          <c:x val="0.27577233535073276"/>
          <c:y val="0.62043028738095485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Sheet2!$F$28:$I$28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Sheet2!$A$4</c:f>
          <c:strCache>
            <c:ptCount val="1"/>
            <c:pt idx="0">
              <c:v>تربيت ديني</c:v>
            </c:pt>
          </c:strCache>
        </c:strRef>
      </c:tx>
      <c:layout>
        <c:manualLayout>
          <c:xMode val="edge"/>
          <c:yMode val="edge"/>
          <c:x val="0.30783528982575553"/>
          <c:y val="0.61305439690189367"/>
        </c:manualLayout>
      </c:layout>
      <c:overlay val="1"/>
      <c:txPr>
        <a:bodyPr/>
        <a:lstStyle/>
        <a:p>
          <a:pPr>
            <a:defRPr sz="1100" b="0">
              <a:solidFill>
                <a:schemeClr val="bg1"/>
              </a:solidFill>
              <a:cs typeface="B Koodak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Sheet2!$F$4:$I$4</c:f>
              <c:numCache>
                <c:formatCode>General</c:formatCode>
                <c:ptCount val="4"/>
                <c:pt idx="0">
                  <c:v>5</c:v>
                </c:pt>
                <c:pt idx="1">
                  <c:v>2.5</c:v>
                </c:pt>
                <c:pt idx="2">
                  <c:v>1.5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(Sheet2!$E$1,Sheet2!$E$28)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(Sheet2!$D$1,Sheet2!$D$28)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6867968"/>
        <c:axId val="216868544"/>
      </c:scatterChart>
      <c:valAx>
        <c:axId val="216867968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6868544"/>
        <c:crosses val="autoZero"/>
        <c:crossBetween val="midCat"/>
      </c:valAx>
      <c:valAx>
        <c:axId val="216868544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216867968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فناوري اطلاعات</a:t>
            </a:r>
          </a:p>
        </c:rich>
      </c:tx>
      <c:layout>
        <c:manualLayout>
          <c:xMode val="edge"/>
          <c:yMode val="edge"/>
          <c:x val="0.24370938087570998"/>
          <c:y val="0.61305439690189367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Sheet2!$F$29:$I$29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(Sheet2!$E$1,Sheet2!$E$29)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(Sheet2!$D$1,Sheet2!$D$29)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6871424"/>
        <c:axId val="216872000"/>
      </c:scatterChart>
      <c:valAx>
        <c:axId val="216871424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6872000"/>
        <c:crosses val="autoZero"/>
        <c:crossBetween val="midCat"/>
      </c:valAx>
      <c:valAx>
        <c:axId val="216872000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21687142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نظام مشاركت</a:t>
            </a:r>
          </a:p>
        </c:rich>
      </c:tx>
      <c:layout>
        <c:manualLayout>
          <c:xMode val="edge"/>
          <c:yMode val="edge"/>
          <c:x val="0.25951862344889215"/>
          <c:y val="0.6204304941587879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Sheet2!$F$30:$I$30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(Sheet2!$E$1,Sheet2!$E$30)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(Sheet2!$D$1,Sheet2!$D$30)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2279296"/>
        <c:axId val="212279872"/>
      </c:scatterChart>
      <c:valAx>
        <c:axId val="212279296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2279872"/>
        <c:crosses val="autoZero"/>
        <c:crossBetween val="midCat"/>
      </c:valAx>
      <c:valAx>
        <c:axId val="212279872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212279296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 sz="1100"/>
              <a:t>نظم</a:t>
            </a:r>
            <a:r>
              <a:rPr lang="fa-IR" sz="1100" baseline="0"/>
              <a:t> و انضباط</a:t>
            </a:r>
            <a:endParaRPr lang="fa-IR" sz="1100"/>
          </a:p>
        </c:rich>
      </c:tx>
      <c:layout>
        <c:manualLayout>
          <c:xMode val="edge"/>
          <c:yMode val="edge"/>
          <c:x val="0.29579747773774484"/>
          <c:y val="0.61305465663637371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Sheet2!$F$31:$I$31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(Sheet2!$E$1,Sheet2!$E$31)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(Sheet2!$D$1,Sheet2!$D$31)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2282752"/>
        <c:axId val="212283328"/>
      </c:scatterChart>
      <c:valAx>
        <c:axId val="212282752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2283328"/>
        <c:crosses val="autoZero"/>
        <c:crossBetween val="midCat"/>
      </c:valAx>
      <c:valAx>
        <c:axId val="212283328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21228275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مديريت منابع مالي</a:t>
            </a:r>
          </a:p>
        </c:rich>
      </c:tx>
      <c:layout>
        <c:manualLayout>
          <c:xMode val="edge"/>
          <c:yMode val="edge"/>
          <c:x val="0.17112431583215082"/>
          <c:y val="0.60567823158508249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Sheet2!$F$32:$I$32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(Sheet2!$E$1,Sheet2!$E$32)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(Sheet2!$D$1,Sheet2!$D$32)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2286208"/>
        <c:axId val="212286784"/>
      </c:scatterChart>
      <c:valAx>
        <c:axId val="212286208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2286784"/>
        <c:crosses val="autoZero"/>
        <c:crossBetween val="midCat"/>
      </c:valAx>
      <c:valAx>
        <c:axId val="212286784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212286208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فرهنگ سازمان</a:t>
            </a:r>
          </a:p>
        </c:rich>
      </c:tx>
      <c:layout>
        <c:manualLayout>
          <c:xMode val="edge"/>
          <c:yMode val="edge"/>
          <c:x val="0.22723349377525942"/>
          <c:y val="0.6130544292946770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Sheet2!$F$27:$I$27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(Sheet2!$N$1,Sheet2!$N$4)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(Sheet2!$M$1,Sheet2!$M$4)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76567040"/>
        <c:axId val="76567616"/>
      </c:scatterChart>
      <c:valAx>
        <c:axId val="76567040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76567616"/>
        <c:crosses val="autoZero"/>
        <c:crossBetween val="midCat"/>
      </c:valAx>
      <c:valAx>
        <c:axId val="76567616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76567040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(Sheet2!$E$1,Sheet2!$E$27)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(Sheet2!$D$1,Sheet2!$D$27)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7712896"/>
        <c:axId val="217713472"/>
      </c:scatterChart>
      <c:valAx>
        <c:axId val="217712896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7713472"/>
        <c:crosses val="autoZero"/>
        <c:crossBetween val="midCat"/>
      </c:valAx>
      <c:valAx>
        <c:axId val="217713472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217712896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Sheet2!$A$10</c:f>
          <c:strCache>
            <c:ptCount val="1"/>
            <c:pt idx="0">
              <c:v>تربيت فكري ـ ذهني</c:v>
            </c:pt>
          </c:strCache>
        </c:strRef>
      </c:tx>
      <c:layout>
        <c:manualLayout>
          <c:xMode val="edge"/>
          <c:yMode val="edge"/>
          <c:x val="0.20363068778193152"/>
          <c:y val="0.62043028738095485"/>
        </c:manualLayout>
      </c:layout>
      <c:overlay val="1"/>
      <c:txPr>
        <a:bodyPr/>
        <a:lstStyle/>
        <a:p>
          <a:pPr>
            <a:defRPr sz="1100" b="0">
              <a:solidFill>
                <a:schemeClr val="bg1"/>
              </a:solidFill>
              <a:cs typeface="B Koodak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Sheet2!$F$10:$I$10</c:f>
              <c:numCache>
                <c:formatCode>General</c:formatCode>
                <c:ptCount val="4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(Sheet2!$N$1,Sheet2!$N$10)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(Sheet2!$M$1,Sheet2!$M$10)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76996608"/>
        <c:axId val="76997184"/>
      </c:scatterChart>
      <c:valAx>
        <c:axId val="76996608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76997184"/>
        <c:crosses val="autoZero"/>
        <c:crossBetween val="midCat"/>
      </c:valAx>
      <c:valAx>
        <c:axId val="76997184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76996608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="1">
                <a:cs typeface="B Koodak" pitchFamily="2" charset="-78"/>
              </a:defRPr>
            </a:pPr>
            <a:r>
              <a:rPr lang="fa-IR" sz="2400" b="1">
                <a:cs typeface="B Koodak" pitchFamily="2" charset="-78"/>
              </a:rPr>
              <a:t> تربيت</a:t>
            </a:r>
          </a:p>
        </c:rich>
      </c:tx>
      <c:layout>
        <c:manualLayout>
          <c:xMode val="edge"/>
          <c:yMode val="edge"/>
          <c:x val="0.35276921906423436"/>
          <c:y val="0.5363180540892258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"/>
          <c:y val="6.0777473816861285E-2"/>
          <c:w val="0.95390410671437131"/>
          <c:h val="0.6662502832888423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rtl="1">
                  <a:defRPr sz="140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Sheet2!$F$3:$I$3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gradFill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147423437099653E-2"/>
          <c:y val="1.8443606765950117E-2"/>
          <c:w val="0.80446184870258797"/>
          <c:h val="0.54252125737772872"/>
        </c:manualLayout>
      </c:layout>
      <c:scatterChart>
        <c:scatterStyle val="smoothMarker"/>
        <c:varyColors val="0"/>
        <c:ser>
          <c:idx val="0"/>
          <c:order val="0"/>
          <c:spPr>
            <a:ln w="603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(Sheet2!$N$1,Sheet2!$N$3)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(Sheet2!$M$1,Sheet2!$M$3)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77000064"/>
        <c:axId val="77000640"/>
      </c:scatterChart>
      <c:valAx>
        <c:axId val="77000064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77000640"/>
        <c:crosses val="autoZero"/>
        <c:crossBetween val="midCat"/>
      </c:valAx>
      <c:valAx>
        <c:axId val="77000640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7700006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="1">
                <a:cs typeface="B Koodak" pitchFamily="2" charset="-78"/>
              </a:defRPr>
            </a:pPr>
            <a:r>
              <a:rPr lang="fa-IR"/>
              <a:t> پشتيباني</a:t>
            </a:r>
            <a:r>
              <a:rPr lang="fa-IR" baseline="0"/>
              <a:t> تربيتي</a:t>
            </a:r>
            <a:endParaRPr lang="fa-IR"/>
          </a:p>
        </c:rich>
      </c:tx>
      <c:layout>
        <c:manualLayout>
          <c:xMode val="edge"/>
          <c:yMode val="edge"/>
          <c:x val="0.18225496255074031"/>
          <c:y val="0.53226726290910598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"/>
          <c:y val="6.0777473816861285E-2"/>
          <c:w val="0.95390410671437131"/>
          <c:h val="0.6662502832888423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rtl="1">
                  <a:defRPr sz="140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Sheet2!$F$11:$I$11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gradFill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147423437099653E-2"/>
          <c:y val="1.8443606765950117E-2"/>
          <c:w val="0.80446184870258797"/>
          <c:h val="0.54252125737772872"/>
        </c:manualLayout>
      </c:layout>
      <c:scatterChart>
        <c:scatterStyle val="smoothMarker"/>
        <c:varyColors val="0"/>
        <c:ser>
          <c:idx val="0"/>
          <c:order val="0"/>
          <c:spPr>
            <a:ln w="603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(Sheet2!$N$1,Sheet2!$N$11)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(Sheet2!$M$1,Sheet2!$M$11)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77004096"/>
        <c:axId val="77398016"/>
      </c:scatterChart>
      <c:valAx>
        <c:axId val="77004096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77398016"/>
        <c:crosses val="autoZero"/>
        <c:crossBetween val="midCat"/>
      </c:valAx>
      <c:valAx>
        <c:axId val="77398016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77004096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="1">
                <a:cs typeface="B Koodak" pitchFamily="2" charset="-78"/>
              </a:defRPr>
            </a:pPr>
            <a:r>
              <a:rPr lang="fa-IR"/>
              <a:t>مديريتي ـ</a:t>
            </a:r>
            <a:r>
              <a:rPr lang="fa-IR" baseline="0"/>
              <a:t> اجرايي</a:t>
            </a:r>
            <a:endParaRPr lang="fa-IR"/>
          </a:p>
        </c:rich>
      </c:tx>
      <c:layout>
        <c:manualLayout>
          <c:xMode val="edge"/>
          <c:yMode val="edge"/>
          <c:x val="0.23950913469244559"/>
          <c:y val="0.52801767605922156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"/>
          <c:y val="6.0777473816861285E-2"/>
          <c:w val="0.95390410671437131"/>
          <c:h val="0.6662502832888423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rtl="1">
                  <a:defRPr sz="140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Sheet2!$F$19:$I$19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gradFill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(Sheet2!$N$1,Sheet2!$N$5)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(Sheet2!$M$1,Sheet2!$M$5)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39188096"/>
        <c:axId val="39188672"/>
      </c:scatterChart>
      <c:valAx>
        <c:axId val="39188096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39188672"/>
        <c:crosses val="autoZero"/>
        <c:crossBetween val="midCat"/>
      </c:valAx>
      <c:valAx>
        <c:axId val="39188672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39188096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147423437099653E-2"/>
          <c:y val="1.8443606765950117E-2"/>
          <c:w val="0.80446184870258797"/>
          <c:h val="0.54252125737772872"/>
        </c:manualLayout>
      </c:layout>
      <c:scatterChart>
        <c:scatterStyle val="smoothMarker"/>
        <c:varyColors val="0"/>
        <c:ser>
          <c:idx val="0"/>
          <c:order val="0"/>
          <c:spPr>
            <a:ln w="603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(Sheet2!$N$1,Sheet2!$N$19)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(Sheet2!$M$1,Sheet2!$M$19)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77400320"/>
        <c:axId val="77400896"/>
      </c:scatterChart>
      <c:valAx>
        <c:axId val="77400320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77400896"/>
        <c:crosses val="autoZero"/>
        <c:crossBetween val="midCat"/>
      </c:valAx>
      <c:valAx>
        <c:axId val="77400896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77400320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برنامه درسي</a:t>
            </a:r>
          </a:p>
        </c:rich>
      </c:tx>
      <c:layout>
        <c:manualLayout>
          <c:xMode val="edge"/>
          <c:yMode val="edge"/>
          <c:x val="0.27577233535073276"/>
          <c:y val="0.62043028738095485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Sheet2!$F$13:$I$13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(Sheet2!$N$1,Sheet2!$N$13)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(Sheet2!$M$1,Sheet2!$M$13)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77403776"/>
        <c:axId val="77404352"/>
      </c:scatterChart>
      <c:valAx>
        <c:axId val="77403776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77404352"/>
        <c:crosses val="autoZero"/>
        <c:crossBetween val="midCat"/>
      </c:valAx>
      <c:valAx>
        <c:axId val="77404352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77403776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مبلمان،فضا و محيط</a:t>
            </a:r>
          </a:p>
        </c:rich>
      </c:tx>
      <c:layout>
        <c:manualLayout>
          <c:xMode val="edge"/>
          <c:yMode val="edge"/>
          <c:x val="0.24370938087570998"/>
          <c:y val="0.61305439690189367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Sheet2!$F$14:$I$14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(Sheet2!$N$1,Sheet2!$N$14)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(Sheet2!$M$1,Sheet2!$M$14)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77776000"/>
        <c:axId val="77776576"/>
      </c:scatterChart>
      <c:valAx>
        <c:axId val="77776000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77776576"/>
        <c:crosses val="autoZero"/>
        <c:crossBetween val="midCat"/>
      </c:valAx>
      <c:valAx>
        <c:axId val="77776576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77776000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ارزشيابي</a:t>
            </a:r>
          </a:p>
        </c:rich>
      </c:tx>
      <c:layout>
        <c:manualLayout>
          <c:xMode val="edge"/>
          <c:yMode val="edge"/>
          <c:x val="0.34012038221734803"/>
          <c:y val="0.6204304941587879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Sheet2!$F$15:$I$15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(Sheet2!$N$1,Sheet2!$N$15)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(Sheet2!$M$1,Sheet2!$M$15)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77779456"/>
        <c:axId val="77780032"/>
      </c:scatterChart>
      <c:valAx>
        <c:axId val="77779456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77780032"/>
        <c:crosses val="autoZero"/>
        <c:crossBetween val="midCat"/>
      </c:valAx>
      <c:valAx>
        <c:axId val="77780032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77779456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 sz="1100"/>
              <a:t>تكنولوژي</a:t>
            </a:r>
          </a:p>
        </c:rich>
      </c:tx>
      <c:layout>
        <c:manualLayout>
          <c:xMode val="edge"/>
          <c:yMode val="edge"/>
          <c:x val="0.29579747773774484"/>
          <c:y val="0.61305465663637371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Sheet2!$F$16:$I$16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(Sheet2!$N$1,Sheet2!$N$16)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(Sheet2!$M$1,Sheet2!$M$16)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77979648"/>
        <c:axId val="77980224"/>
      </c:scatterChart>
      <c:valAx>
        <c:axId val="77979648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77980224"/>
        <c:crosses val="autoZero"/>
        <c:crossBetween val="midCat"/>
      </c:valAx>
      <c:valAx>
        <c:axId val="77980224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77979648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معلمان</a:t>
            </a:r>
          </a:p>
        </c:rich>
      </c:tx>
      <c:layout>
        <c:manualLayout>
          <c:xMode val="edge"/>
          <c:yMode val="edge"/>
          <c:x val="0.3481210723697547"/>
          <c:y val="0.60567823158508249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Sheet2!$F$17:$I$17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Sheet2!$A$6</c:f>
          <c:strCache>
            <c:ptCount val="1"/>
            <c:pt idx="0">
              <c:v>تربيت زيستي ـ‌ بدني</c:v>
            </c:pt>
          </c:strCache>
        </c:strRef>
      </c:tx>
      <c:layout>
        <c:manualLayout>
          <c:xMode val="edge"/>
          <c:yMode val="edge"/>
          <c:x val="0.24370938087570998"/>
          <c:y val="0.61305439690189367"/>
        </c:manualLayout>
      </c:layout>
      <c:overlay val="1"/>
      <c:txPr>
        <a:bodyPr/>
        <a:lstStyle/>
        <a:p>
          <a:pPr>
            <a:defRPr sz="1100" b="0">
              <a:solidFill>
                <a:schemeClr val="bg1"/>
              </a:solidFill>
              <a:cs typeface="B Koodak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Sheet2!$F$6:$I$6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(Sheet2!$N$1,Sheet2!$N$17)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(Sheet2!$M$1,Sheet2!$M$17)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77983104"/>
        <c:axId val="77983680"/>
      </c:scatterChart>
      <c:valAx>
        <c:axId val="77983104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77983680"/>
        <c:crosses val="autoZero"/>
        <c:crossBetween val="midCat"/>
      </c:valAx>
      <c:valAx>
        <c:axId val="77983680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7798310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ياددهي و يادگيري</a:t>
            </a:r>
          </a:p>
        </c:rich>
      </c:tx>
      <c:layout>
        <c:manualLayout>
          <c:xMode val="edge"/>
          <c:yMode val="edge"/>
          <c:x val="0.22723349377525942"/>
          <c:y val="0.6130544292946770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Sheet2!$F$12:$I$12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(Sheet2!$N$1,Sheet2!$N$12)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(Sheet2!$M$1,Sheet2!$M$12)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77986560"/>
        <c:axId val="77987136"/>
      </c:scatterChart>
      <c:valAx>
        <c:axId val="77986560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77987136"/>
        <c:crosses val="autoZero"/>
        <c:crossBetween val="midCat"/>
      </c:valAx>
      <c:valAx>
        <c:axId val="77987136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77986560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خانواده</a:t>
            </a:r>
          </a:p>
        </c:rich>
      </c:tx>
      <c:layout>
        <c:manualLayout>
          <c:xMode val="edge"/>
          <c:yMode val="edge"/>
          <c:x val="0.37289419971973436"/>
          <c:y val="0.6204302711506113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Sheet2!$F$18:$I$18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(Sheet2!$N$1,Sheet2!$N$18)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(Sheet2!$M$1,Sheet2!$M$18)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78441856"/>
        <c:axId val="78442432"/>
      </c:scatterChart>
      <c:valAx>
        <c:axId val="78441856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78442432"/>
        <c:crosses val="autoZero"/>
        <c:crossBetween val="midCat"/>
      </c:valAx>
      <c:valAx>
        <c:axId val="78442432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78441856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خدمات</a:t>
            </a:r>
          </a:p>
        </c:rich>
      </c:tx>
      <c:layout>
        <c:manualLayout>
          <c:xMode val="edge"/>
          <c:yMode val="edge"/>
          <c:x val="0.37249412781653785"/>
          <c:y val="0.6204302711506113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Sheet2!$F$21:$I$21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(Sheet2!$N$1,Sheet2!$N$21)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(Sheet2!$M$1,Sheet2!$M$21)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78445312"/>
        <c:axId val="78445888"/>
      </c:scatterChart>
      <c:valAx>
        <c:axId val="78445312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78445888"/>
        <c:crosses val="autoZero"/>
        <c:crossBetween val="midCat"/>
      </c:valAx>
      <c:valAx>
        <c:axId val="78445888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7844531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تجهيزات و ساختمان</a:t>
            </a:r>
          </a:p>
        </c:rich>
      </c:tx>
      <c:layout>
        <c:manualLayout>
          <c:xMode val="edge"/>
          <c:yMode val="edge"/>
          <c:x val="0.24370938087570998"/>
          <c:y val="0.61305439690189367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Sheet2!$F$22:$I$22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(Sheet2!$N$1,Sheet2!$N$22)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(Sheet2!$M$1,Sheet2!$M$22)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161548544"/>
        <c:axId val="161549120"/>
      </c:scatterChart>
      <c:valAx>
        <c:axId val="161548544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161549120"/>
        <c:crosses val="autoZero"/>
        <c:crossBetween val="midCat"/>
      </c:valAx>
      <c:valAx>
        <c:axId val="161549120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16154854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نظام</a:t>
            </a:r>
            <a:r>
              <a:rPr lang="fa-IR" baseline="0"/>
              <a:t> مستندسازي</a:t>
            </a:r>
            <a:endParaRPr lang="fa-IR"/>
          </a:p>
        </c:rich>
      </c:tx>
      <c:layout>
        <c:manualLayout>
          <c:xMode val="edge"/>
          <c:yMode val="edge"/>
          <c:x val="0.23533809581835538"/>
          <c:y val="0.6204304941587879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Sheet2!$F$23:$I$23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(Sheet2!$N$1,Sheet2!$N$6)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(Sheet2!$M$1,Sheet2!$M$6)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61984128"/>
        <c:axId val="61987008"/>
      </c:scatterChart>
      <c:valAx>
        <c:axId val="61984128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61987008"/>
        <c:crosses val="autoZero"/>
        <c:crossBetween val="midCat"/>
      </c:valAx>
      <c:valAx>
        <c:axId val="61987008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61984128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(Sheet2!$N$1,Sheet2!$N$23)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(Sheet2!$M$1,Sheet2!$M$23)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161552000"/>
        <c:axId val="161552576"/>
      </c:scatterChart>
      <c:valAx>
        <c:axId val="161552000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161552576"/>
        <c:crosses val="autoZero"/>
        <c:crossBetween val="midCat"/>
      </c:valAx>
      <c:valAx>
        <c:axId val="161552576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161552000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 sz="1100"/>
              <a:t>نظام</a:t>
            </a:r>
            <a:r>
              <a:rPr lang="fa-IR" sz="1100" baseline="0"/>
              <a:t> ارزيابي</a:t>
            </a:r>
            <a:endParaRPr lang="fa-IR" sz="1100"/>
          </a:p>
        </c:rich>
      </c:tx>
      <c:layout>
        <c:manualLayout>
          <c:xMode val="edge"/>
          <c:yMode val="edge"/>
          <c:x val="0.29579747773774484"/>
          <c:y val="0.61305465663637371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Sheet2!$F$24:$I$24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(Sheet2!$N$1,Sheet2!$N$24)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(Sheet2!$M$1,Sheet2!$M$24)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79135872"/>
        <c:axId val="79136448"/>
      </c:scatterChart>
      <c:valAx>
        <c:axId val="79135872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79136448"/>
        <c:crosses val="autoZero"/>
        <c:crossBetween val="midCat"/>
      </c:valAx>
      <c:valAx>
        <c:axId val="79136448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7913587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مديريت ارتباطات</a:t>
            </a:r>
          </a:p>
        </c:rich>
      </c:tx>
      <c:layout>
        <c:manualLayout>
          <c:xMode val="edge"/>
          <c:yMode val="edge"/>
          <c:x val="0.18721493006284209"/>
          <c:y val="0.60567823158508249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Sheet2!$F$25:$I$25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(Sheet2!$N$1,Sheet2!$N$25)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(Sheet2!$M$1,Sheet2!$M$25)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79139328"/>
        <c:axId val="79139904"/>
      </c:scatterChart>
      <c:valAx>
        <c:axId val="79139328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79139904"/>
        <c:crosses val="autoZero"/>
        <c:crossBetween val="midCat"/>
      </c:valAx>
      <c:valAx>
        <c:axId val="79139904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79139328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تبليغات و ثبت نام</a:t>
            </a:r>
          </a:p>
        </c:rich>
      </c:tx>
      <c:layout>
        <c:manualLayout>
          <c:xMode val="edge"/>
          <c:yMode val="edge"/>
          <c:x val="0.22723349377525942"/>
          <c:y val="0.6130544292946770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Sheet2!$F$20:$I$20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(Sheet2!$N$1,Sheet2!$N$20)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(Sheet2!$M$1,Sheet2!$M$20)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79429632"/>
        <c:axId val="79430208"/>
      </c:scatterChart>
      <c:valAx>
        <c:axId val="79429632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79430208"/>
        <c:crosses val="autoZero"/>
        <c:crossBetween val="midCat"/>
      </c:valAx>
      <c:valAx>
        <c:axId val="79430208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7942963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مديريت منابع انساني</a:t>
            </a:r>
          </a:p>
        </c:rich>
      </c:tx>
      <c:layout>
        <c:manualLayout>
          <c:xMode val="edge"/>
          <c:yMode val="edge"/>
          <c:x val="0.17399317614086396"/>
          <c:y val="0.6204302711506113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Sheet2!$F$26:$I$26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(Sheet2!$N$1,Sheet2!$N$26)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(Sheet2!$M$1,Sheet2!$M$26)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79433088"/>
        <c:axId val="79433664"/>
      </c:scatterChart>
      <c:valAx>
        <c:axId val="79433088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79433664"/>
        <c:crosses val="autoZero"/>
        <c:crossBetween val="midCat"/>
      </c:valAx>
      <c:valAx>
        <c:axId val="79433664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79433088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سازمان يادگيرنده</a:t>
            </a:r>
          </a:p>
        </c:rich>
      </c:tx>
      <c:layout>
        <c:manualLayout>
          <c:xMode val="edge"/>
          <c:yMode val="edge"/>
          <c:x val="0.27577233535073276"/>
          <c:y val="0.62043028738095485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Sheet2!$F$28:$I$28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Sheet2!$A$7</c:f>
          <c:strCache>
            <c:ptCount val="1"/>
            <c:pt idx="0">
              <c:v>تربيت هنري</c:v>
            </c:pt>
          </c:strCache>
        </c:strRef>
      </c:tx>
      <c:layout>
        <c:manualLayout>
          <c:xMode val="edge"/>
          <c:yMode val="edge"/>
          <c:x val="0.29981955120699982"/>
          <c:y val="0.62043028738095485"/>
        </c:manualLayout>
      </c:layout>
      <c:overlay val="1"/>
      <c:txPr>
        <a:bodyPr/>
        <a:lstStyle/>
        <a:p>
          <a:pPr>
            <a:defRPr sz="1100" b="0">
              <a:solidFill>
                <a:schemeClr val="bg1"/>
              </a:solidFill>
              <a:cs typeface="B Koodak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Sheet2!$F$7:$I$7</c:f>
              <c:numCache>
                <c:formatCode>General</c:formatCode>
                <c:ptCount val="4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(Sheet2!$N$1,Sheet2!$N$28)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(Sheet2!$M$1,Sheet2!$M$28)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79437120"/>
        <c:axId val="163422208"/>
      </c:scatterChart>
      <c:valAx>
        <c:axId val="79437120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163422208"/>
        <c:crosses val="autoZero"/>
        <c:crossBetween val="midCat"/>
      </c:valAx>
      <c:valAx>
        <c:axId val="163422208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79437120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فناوري اطلاعات</a:t>
            </a:r>
          </a:p>
        </c:rich>
      </c:tx>
      <c:layout>
        <c:manualLayout>
          <c:xMode val="edge"/>
          <c:yMode val="edge"/>
          <c:x val="0.24370938087570998"/>
          <c:y val="0.61305439690189367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Sheet2!$F$29:$I$29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(Sheet2!$N$1,Sheet2!$N$29)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(Sheet2!$M$1,Sheet2!$M$29)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163425088"/>
        <c:axId val="163425664"/>
      </c:scatterChart>
      <c:valAx>
        <c:axId val="163425088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163425664"/>
        <c:crosses val="autoZero"/>
        <c:crossBetween val="midCat"/>
      </c:valAx>
      <c:valAx>
        <c:axId val="163425664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163425088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نظام مشاركت</a:t>
            </a:r>
          </a:p>
        </c:rich>
      </c:tx>
      <c:layout>
        <c:manualLayout>
          <c:xMode val="edge"/>
          <c:yMode val="edge"/>
          <c:x val="0.25951862344889215"/>
          <c:y val="0.6204304941587879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Sheet2!$F$30:$I$30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(Sheet2!$N$1,Sheet2!$N$30)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(Sheet2!$M$1,Sheet2!$M$30)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163428544"/>
        <c:axId val="163429120"/>
      </c:scatterChart>
      <c:valAx>
        <c:axId val="163428544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163429120"/>
        <c:crosses val="autoZero"/>
        <c:crossBetween val="midCat"/>
      </c:valAx>
      <c:valAx>
        <c:axId val="163429120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16342854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 sz="1100"/>
              <a:t>نظم</a:t>
            </a:r>
            <a:r>
              <a:rPr lang="fa-IR" sz="1100" baseline="0"/>
              <a:t> و انضباط</a:t>
            </a:r>
            <a:endParaRPr lang="fa-IR" sz="1100"/>
          </a:p>
        </c:rich>
      </c:tx>
      <c:layout>
        <c:manualLayout>
          <c:xMode val="edge"/>
          <c:yMode val="edge"/>
          <c:x val="0.29579747773774484"/>
          <c:y val="0.61305465663637371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Sheet2!$F$31:$I$31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(Sheet2!$N$1,Sheet2!$N$31)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(Sheet2!$M$1,Sheet2!$M$31)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165856960"/>
        <c:axId val="165857536"/>
      </c:scatterChart>
      <c:valAx>
        <c:axId val="165856960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165857536"/>
        <c:crosses val="autoZero"/>
        <c:crossBetween val="midCat"/>
      </c:valAx>
      <c:valAx>
        <c:axId val="165857536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165856960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مديريت منابع مالي</a:t>
            </a:r>
          </a:p>
        </c:rich>
      </c:tx>
      <c:layout>
        <c:manualLayout>
          <c:xMode val="edge"/>
          <c:yMode val="edge"/>
          <c:x val="0.17112431583215082"/>
          <c:y val="0.60567823158508249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Sheet2!$F$32:$I$32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(Sheet2!$N$1,Sheet2!$N$32)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(Sheet2!$M$1,Sheet2!$M$32)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165860416"/>
        <c:axId val="165860992"/>
      </c:scatterChart>
      <c:valAx>
        <c:axId val="165860416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165860992"/>
        <c:crosses val="autoZero"/>
        <c:crossBetween val="midCat"/>
      </c:valAx>
      <c:valAx>
        <c:axId val="165860992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165860416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فرهنگ سازمان</a:t>
            </a:r>
          </a:p>
        </c:rich>
      </c:tx>
      <c:layout>
        <c:manualLayout>
          <c:xMode val="edge"/>
          <c:yMode val="edge"/>
          <c:x val="0.22723349377525942"/>
          <c:y val="0.6130544292946770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Sheet2!$F$27:$I$27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(Sheet2!$N$1,Sheet2!$N$7)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(Sheet2!$M$1,Sheet2!$M$7)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76269824"/>
        <c:axId val="76270400"/>
      </c:scatterChart>
      <c:valAx>
        <c:axId val="76269824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76270400"/>
        <c:crosses val="autoZero"/>
        <c:crossBetween val="midCat"/>
      </c:valAx>
      <c:valAx>
        <c:axId val="76270400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7626982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(Sheet2!$N$1,Sheet2!$N$27)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(Sheet2!$M$1,Sheet2!$M$27)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167674432"/>
        <c:axId val="167675008"/>
      </c:scatterChart>
      <c:valAx>
        <c:axId val="167674432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167675008"/>
        <c:crosses val="autoZero"/>
        <c:crossBetween val="midCat"/>
      </c:valAx>
      <c:valAx>
        <c:axId val="167675008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16767443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Sheet2!$A$5</c:f>
          <c:strCache>
            <c:ptCount val="1"/>
            <c:pt idx="0">
              <c:v>تربيت فرهنگي</c:v>
            </c:pt>
          </c:strCache>
        </c:strRef>
      </c:tx>
      <c:layout>
        <c:manualLayout>
          <c:xMode val="edge"/>
          <c:yMode val="edge"/>
          <c:x val="0.27577233535073276"/>
          <c:y val="0.62043028738095485"/>
        </c:manualLayout>
      </c:layout>
      <c:overlay val="1"/>
      <c:txPr>
        <a:bodyPr/>
        <a:lstStyle/>
        <a:p>
          <a:pPr>
            <a:defRPr sz="1100" b="0">
              <a:solidFill>
                <a:schemeClr val="bg1"/>
              </a:solidFill>
              <a:cs typeface="B Koodak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Sheet2!$F$5:$I$5</c:f>
              <c:numCache>
                <c:formatCode>General</c:formatCode>
                <c:ptCount val="4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(Sheet2!$E$1,Sheet2!$E$5)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(Sheet2!$D$1,Sheet2!$D$5)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167549696"/>
        <c:axId val="167549120"/>
      </c:scatterChart>
      <c:valAx>
        <c:axId val="167549696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167549120"/>
        <c:crosses val="autoZero"/>
        <c:crossBetween val="midCat"/>
      </c:valAx>
      <c:valAx>
        <c:axId val="167549120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167549696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Sheet2!$A$6</c:f>
          <c:strCache>
            <c:ptCount val="1"/>
            <c:pt idx="0">
              <c:v>تربيت زيستي ـ‌ بدني</c:v>
            </c:pt>
          </c:strCache>
        </c:strRef>
      </c:tx>
      <c:layout>
        <c:manualLayout>
          <c:xMode val="edge"/>
          <c:yMode val="edge"/>
          <c:x val="0.24370938087570998"/>
          <c:y val="0.61305439690189367"/>
        </c:manualLayout>
      </c:layout>
      <c:overlay val="1"/>
      <c:txPr>
        <a:bodyPr/>
        <a:lstStyle/>
        <a:p>
          <a:pPr>
            <a:defRPr sz="1100" b="0">
              <a:solidFill>
                <a:schemeClr val="bg1"/>
              </a:solidFill>
              <a:cs typeface="B Koodak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Sheet2!$F$6:$I$6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(Sheet2!$E$1,Sheet2!$E$6)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(Sheet2!$D$1,Sheet2!$D$6)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61680448"/>
        <c:axId val="61681024"/>
      </c:scatterChart>
      <c:valAx>
        <c:axId val="61680448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61681024"/>
        <c:crosses val="autoZero"/>
        <c:crossBetween val="midCat"/>
      </c:valAx>
      <c:valAx>
        <c:axId val="61681024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61680448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Sheet2!$A$7</c:f>
          <c:strCache>
            <c:ptCount val="1"/>
            <c:pt idx="0">
              <c:v>تربيت هنري</c:v>
            </c:pt>
          </c:strCache>
        </c:strRef>
      </c:tx>
      <c:layout>
        <c:manualLayout>
          <c:xMode val="edge"/>
          <c:yMode val="edge"/>
          <c:x val="0.29981955120699982"/>
          <c:y val="0.62043028738095485"/>
        </c:manualLayout>
      </c:layout>
      <c:overlay val="1"/>
      <c:txPr>
        <a:bodyPr/>
        <a:lstStyle/>
        <a:p>
          <a:pPr>
            <a:defRPr sz="1100" b="0">
              <a:solidFill>
                <a:schemeClr val="bg1"/>
              </a:solidFill>
              <a:cs typeface="B Koodak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Sheet2!$F$7:$I$7</c:f>
              <c:numCache>
                <c:formatCode>General</c:formatCode>
                <c:ptCount val="4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(Sheet2!$E$1,Sheet2!$E$7)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(Sheet2!$D$1,Sheet2!$D$7)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61683904"/>
        <c:axId val="61684480"/>
      </c:scatterChart>
      <c:valAx>
        <c:axId val="61683904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61684480"/>
        <c:crosses val="autoZero"/>
        <c:crossBetween val="midCat"/>
      </c:valAx>
      <c:valAx>
        <c:axId val="61684480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6168390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 sz="1100"/>
              <a:t>تربيت عاطفي </a:t>
            </a:r>
          </a:p>
        </c:rich>
      </c:tx>
      <c:layout>
        <c:manualLayout>
          <c:xMode val="edge"/>
          <c:yMode val="edge"/>
          <c:x val="0.27967713621498191"/>
          <c:y val="0.61305465663637371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Sheet2!$F$8:$I$8</c:f>
              <c:numCache>
                <c:formatCode>General</c:formatCode>
                <c:ptCount val="4"/>
                <c:pt idx="0">
                  <c:v>5</c:v>
                </c:pt>
                <c:pt idx="1">
                  <c:v>2</c:v>
                </c:pt>
                <c:pt idx="2">
                  <c:v>1.5</c:v>
                </c:pt>
                <c:pt idx="3">
                  <c:v>1.5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(Sheet2!$E$1,Sheet2!$E$8)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(Sheet2!$D$1,Sheet2!$D$8)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2181568"/>
        <c:axId val="212182144"/>
      </c:scatterChart>
      <c:valAx>
        <c:axId val="212181568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2182144"/>
        <c:crosses val="autoZero"/>
        <c:crossBetween val="midCat"/>
      </c:valAx>
      <c:valAx>
        <c:axId val="212182144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212181568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Sheet2!$A$9</c:f>
          <c:strCache>
            <c:ptCount val="1"/>
            <c:pt idx="0">
              <c:v>تربيت علمي</c:v>
            </c:pt>
          </c:strCache>
        </c:strRef>
      </c:tx>
      <c:layout>
        <c:manualLayout>
          <c:xMode val="edge"/>
          <c:yMode val="edge"/>
          <c:x val="0.29180381258824412"/>
          <c:y val="0.60567850642283239"/>
        </c:manualLayout>
      </c:layout>
      <c:overlay val="1"/>
      <c:txPr>
        <a:bodyPr/>
        <a:lstStyle/>
        <a:p>
          <a:pPr>
            <a:defRPr sz="1100" b="0">
              <a:solidFill>
                <a:schemeClr val="bg1"/>
              </a:solidFill>
              <a:cs typeface="B Koodak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Sheet2!$F$9:$I$9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1.5</c:v>
                </c:pt>
                <c:pt idx="3">
                  <c:v>0.5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 sz="1100"/>
              <a:t>تربيت عاطفي </a:t>
            </a:r>
          </a:p>
        </c:rich>
      </c:tx>
      <c:layout>
        <c:manualLayout>
          <c:xMode val="edge"/>
          <c:yMode val="edge"/>
          <c:x val="0.27967713621498191"/>
          <c:y val="0.61305465663637371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Sheet2!$F$8:$I$8</c:f>
              <c:numCache>
                <c:formatCode>General</c:formatCode>
                <c:ptCount val="4"/>
                <c:pt idx="0">
                  <c:v>5</c:v>
                </c:pt>
                <c:pt idx="1">
                  <c:v>2</c:v>
                </c:pt>
                <c:pt idx="2">
                  <c:v>1.5</c:v>
                </c:pt>
                <c:pt idx="3">
                  <c:v>1.5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(Sheet2!$E$1,Sheet2!$E$9)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(Sheet2!$D$1,Sheet2!$D$9)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2185024"/>
        <c:axId val="212185600"/>
      </c:scatterChart>
      <c:valAx>
        <c:axId val="212185024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2185600"/>
        <c:crosses val="autoZero"/>
        <c:crossBetween val="midCat"/>
      </c:valAx>
      <c:valAx>
        <c:axId val="212185600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21218502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Sheet2!$A$4</c:f>
          <c:strCache>
            <c:ptCount val="1"/>
            <c:pt idx="0">
              <c:v>تربيت ديني</c:v>
            </c:pt>
          </c:strCache>
        </c:strRef>
      </c:tx>
      <c:layout>
        <c:manualLayout>
          <c:xMode val="edge"/>
          <c:yMode val="edge"/>
          <c:x val="0.30783528982575553"/>
          <c:y val="0.61305439690189367"/>
        </c:manualLayout>
      </c:layout>
      <c:overlay val="1"/>
      <c:txPr>
        <a:bodyPr/>
        <a:lstStyle/>
        <a:p>
          <a:pPr>
            <a:defRPr sz="1100" b="0">
              <a:solidFill>
                <a:schemeClr val="bg1"/>
              </a:solidFill>
              <a:cs typeface="B Koodak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Sheet2!$F$4:$I$4</c:f>
              <c:numCache>
                <c:formatCode>General</c:formatCode>
                <c:ptCount val="4"/>
                <c:pt idx="0">
                  <c:v>5</c:v>
                </c:pt>
                <c:pt idx="1">
                  <c:v>2.5</c:v>
                </c:pt>
                <c:pt idx="2">
                  <c:v>1.5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(Sheet2!$E$1,Sheet2!$E$4)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(Sheet2!$D$1,Sheet2!$D$4)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2188480"/>
        <c:axId val="212598784"/>
      </c:scatterChart>
      <c:valAx>
        <c:axId val="212188480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2598784"/>
        <c:crosses val="autoZero"/>
        <c:crossBetween val="midCat"/>
      </c:valAx>
      <c:valAx>
        <c:axId val="212598784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212188480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Sheet2!$A$10</c:f>
          <c:strCache>
            <c:ptCount val="1"/>
            <c:pt idx="0">
              <c:v>تربيت فكري ـ ذهني</c:v>
            </c:pt>
          </c:strCache>
        </c:strRef>
      </c:tx>
      <c:layout>
        <c:manualLayout>
          <c:xMode val="edge"/>
          <c:yMode val="edge"/>
          <c:x val="0.20363068778193152"/>
          <c:y val="0.62043028738095485"/>
        </c:manualLayout>
      </c:layout>
      <c:overlay val="1"/>
      <c:txPr>
        <a:bodyPr/>
        <a:lstStyle/>
        <a:p>
          <a:pPr>
            <a:defRPr sz="1100" b="0">
              <a:solidFill>
                <a:schemeClr val="bg1"/>
              </a:solidFill>
              <a:cs typeface="B Koodak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Sheet2!$F$10:$I$10</c:f>
              <c:numCache>
                <c:formatCode>General</c:formatCode>
                <c:ptCount val="4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(Sheet2!$E$1,Sheet2!$E$10)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(Sheet2!$D$1,Sheet2!$D$10)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2601664"/>
        <c:axId val="212602240"/>
      </c:scatterChart>
      <c:valAx>
        <c:axId val="212601664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2602240"/>
        <c:crosses val="autoZero"/>
        <c:crossBetween val="midCat"/>
      </c:valAx>
      <c:valAx>
        <c:axId val="212602240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21260166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="1">
                <a:cs typeface="B Koodak" pitchFamily="2" charset="-78"/>
              </a:defRPr>
            </a:pPr>
            <a:r>
              <a:rPr lang="fa-IR" sz="2400" b="1">
                <a:cs typeface="B Koodak" pitchFamily="2" charset="-78"/>
              </a:rPr>
              <a:t> تربيت</a:t>
            </a:r>
          </a:p>
        </c:rich>
      </c:tx>
      <c:layout>
        <c:manualLayout>
          <c:xMode val="edge"/>
          <c:yMode val="edge"/>
          <c:x val="0.35276921906423436"/>
          <c:y val="0.5363180540892258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"/>
          <c:y val="6.0777473816861285E-2"/>
          <c:w val="0.95390410671437131"/>
          <c:h val="0.6662502832888423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rtl="1">
                  <a:defRPr sz="140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Sheet2!$F$3:$I$3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gradFill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147423437099653E-2"/>
          <c:y val="1.8443606765950117E-2"/>
          <c:w val="0.80446184870258797"/>
          <c:h val="0.54252125737772872"/>
        </c:manualLayout>
      </c:layout>
      <c:scatterChart>
        <c:scatterStyle val="smoothMarker"/>
        <c:varyColors val="0"/>
        <c:ser>
          <c:idx val="0"/>
          <c:order val="0"/>
          <c:spPr>
            <a:ln w="603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(Sheet2!$E$1,Sheet2!$E$3)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(Sheet2!$D$1,Sheet2!$D$3)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2605120"/>
        <c:axId val="212605696"/>
      </c:scatterChart>
      <c:valAx>
        <c:axId val="212605120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2605696"/>
        <c:crosses val="autoZero"/>
        <c:crossBetween val="midCat"/>
      </c:valAx>
      <c:valAx>
        <c:axId val="212605696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212605120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="1">
                <a:cs typeface="B Koodak" pitchFamily="2" charset="-78"/>
              </a:defRPr>
            </a:pPr>
            <a:r>
              <a:rPr lang="fa-IR"/>
              <a:t> پشتيباني</a:t>
            </a:r>
            <a:r>
              <a:rPr lang="fa-IR" baseline="0"/>
              <a:t> تربيتي</a:t>
            </a:r>
            <a:endParaRPr lang="fa-IR"/>
          </a:p>
        </c:rich>
      </c:tx>
      <c:layout>
        <c:manualLayout>
          <c:xMode val="edge"/>
          <c:yMode val="edge"/>
          <c:x val="0.23581625007204748"/>
          <c:y val="0.5168597394995321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"/>
          <c:y val="6.0777473816861285E-2"/>
          <c:w val="0.95390410671437131"/>
          <c:h val="0.6662502832888423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rtl="1">
                  <a:defRPr sz="140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Sheet2!$F$11:$I$11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gradFill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147423437099653E-2"/>
          <c:y val="1.8443606765950117E-2"/>
          <c:w val="0.80446184870258797"/>
          <c:h val="0.54252125737772872"/>
        </c:manualLayout>
      </c:layout>
      <c:scatterChart>
        <c:scatterStyle val="smoothMarker"/>
        <c:varyColors val="0"/>
        <c:ser>
          <c:idx val="0"/>
          <c:order val="0"/>
          <c:spPr>
            <a:ln w="603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(Sheet2!$E$1,Sheet2!$E$11)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(Sheet2!$D$1,Sheet2!$D$11)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3960384"/>
        <c:axId val="213960960"/>
      </c:scatterChart>
      <c:valAx>
        <c:axId val="213960384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3960960"/>
        <c:crosses val="autoZero"/>
        <c:crossBetween val="midCat"/>
      </c:valAx>
      <c:valAx>
        <c:axId val="213960960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21396038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="1">
                <a:cs typeface="B Koodak" pitchFamily="2" charset="-78"/>
              </a:defRPr>
            </a:pPr>
            <a:r>
              <a:rPr lang="fa-IR"/>
              <a:t>مديريتي ـ</a:t>
            </a:r>
            <a:r>
              <a:rPr lang="fa-IR" baseline="0"/>
              <a:t> اجرايي</a:t>
            </a:r>
            <a:endParaRPr lang="fa-IR"/>
          </a:p>
        </c:rich>
      </c:tx>
      <c:layout>
        <c:manualLayout>
          <c:xMode val="edge"/>
          <c:yMode val="edge"/>
          <c:x val="0.26953335738423301"/>
          <c:y val="0.52801767605922156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"/>
          <c:y val="6.0777473816861285E-2"/>
          <c:w val="0.95390410671437131"/>
          <c:h val="0.6662502832888423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rtl="1">
                  <a:defRPr sz="140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Sheet2!$F$19:$I$19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gradFill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(Sheet2!$N$1,Sheet2!$N$8)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(Sheet2!$M$1,Sheet2!$M$8)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76273280"/>
        <c:axId val="76273856"/>
      </c:scatterChart>
      <c:valAx>
        <c:axId val="76273280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76273856"/>
        <c:crosses val="autoZero"/>
        <c:crossBetween val="midCat"/>
      </c:valAx>
      <c:valAx>
        <c:axId val="76273856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76273280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147423437099653E-2"/>
          <c:y val="1.8443606765950117E-2"/>
          <c:w val="0.80446184870258797"/>
          <c:h val="0.54252125737772872"/>
        </c:manualLayout>
      </c:layout>
      <c:scatterChart>
        <c:scatterStyle val="smoothMarker"/>
        <c:varyColors val="0"/>
        <c:ser>
          <c:idx val="0"/>
          <c:order val="0"/>
          <c:spPr>
            <a:ln w="603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(Sheet2!$E$1,Sheet2!$E$19)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(Sheet2!$D$1,Sheet2!$D$19)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3963840"/>
        <c:axId val="213964416"/>
      </c:scatterChart>
      <c:valAx>
        <c:axId val="213963840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3964416"/>
        <c:crosses val="autoZero"/>
        <c:crossBetween val="midCat"/>
      </c:valAx>
      <c:valAx>
        <c:axId val="213964416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213963840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برنامه درسي</a:t>
            </a:r>
          </a:p>
        </c:rich>
      </c:tx>
      <c:layout>
        <c:manualLayout>
          <c:xMode val="edge"/>
          <c:yMode val="edge"/>
          <c:x val="0.27577233535073276"/>
          <c:y val="0.62043028738095485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Sheet2!$F$13:$I$13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(Sheet2!$E$1,Sheet2!$E$13)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(Sheet2!$D$1,Sheet2!$D$13)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4450752"/>
        <c:axId val="214451328"/>
      </c:scatterChart>
      <c:valAx>
        <c:axId val="214450752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4451328"/>
        <c:crosses val="autoZero"/>
        <c:crossBetween val="midCat"/>
      </c:valAx>
      <c:valAx>
        <c:axId val="214451328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21445075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مبلمان،فضا و محيط</a:t>
            </a:r>
          </a:p>
        </c:rich>
      </c:tx>
      <c:layout>
        <c:manualLayout>
          <c:xMode val="edge"/>
          <c:yMode val="edge"/>
          <c:x val="0.24370938087570998"/>
          <c:y val="0.61305439690189367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Sheet2!$F$14:$I$14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(Sheet2!$E$1,Sheet2!$E$14)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(Sheet2!$D$1,Sheet2!$D$14)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4454208"/>
        <c:axId val="214454784"/>
      </c:scatterChart>
      <c:valAx>
        <c:axId val="214454208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4454784"/>
        <c:crosses val="autoZero"/>
        <c:crossBetween val="midCat"/>
      </c:valAx>
      <c:valAx>
        <c:axId val="214454784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214454208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ارزشيابي</a:t>
            </a:r>
          </a:p>
        </c:rich>
      </c:tx>
      <c:layout>
        <c:manualLayout>
          <c:xMode val="edge"/>
          <c:yMode val="edge"/>
          <c:x val="0.34012038221734803"/>
          <c:y val="0.6204304941587879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Sheet2!$F$15:$I$15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(Sheet2!$E$1,Sheet2!$E$15)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(Sheet2!$D$1,Sheet2!$D$15)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4457664"/>
        <c:axId val="214818816"/>
      </c:scatterChart>
      <c:valAx>
        <c:axId val="214457664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4818816"/>
        <c:crosses val="autoZero"/>
        <c:crossBetween val="midCat"/>
      </c:valAx>
      <c:valAx>
        <c:axId val="214818816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21445766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 sz="1100"/>
              <a:t>تكنولوژي</a:t>
            </a:r>
          </a:p>
        </c:rich>
      </c:tx>
      <c:layout>
        <c:manualLayout>
          <c:xMode val="edge"/>
          <c:yMode val="edge"/>
          <c:x val="0.29579747773774484"/>
          <c:y val="0.61305465663637371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Sheet2!$F$16:$I$16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(Sheet2!$E$1,Sheet2!$E$16)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(Sheet2!$D$1,Sheet2!$D$16)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4821696"/>
        <c:axId val="214822272"/>
      </c:scatterChart>
      <c:valAx>
        <c:axId val="214821696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4822272"/>
        <c:crosses val="autoZero"/>
        <c:crossBetween val="midCat"/>
      </c:valAx>
      <c:valAx>
        <c:axId val="214822272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214821696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معلمان</a:t>
            </a:r>
          </a:p>
        </c:rich>
      </c:tx>
      <c:layout>
        <c:manualLayout>
          <c:xMode val="edge"/>
          <c:yMode val="edge"/>
          <c:x val="0.3481210723697547"/>
          <c:y val="0.60567823158508249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Sheet2!$F$17:$I$17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Sheet2!$A$9</c:f>
          <c:strCache>
            <c:ptCount val="1"/>
            <c:pt idx="0">
              <c:v>تربيت علمي</c:v>
            </c:pt>
          </c:strCache>
        </c:strRef>
      </c:tx>
      <c:layout>
        <c:manualLayout>
          <c:xMode val="edge"/>
          <c:yMode val="edge"/>
          <c:x val="0.29180381258824412"/>
          <c:y val="0.60567850642283239"/>
        </c:manualLayout>
      </c:layout>
      <c:overlay val="1"/>
      <c:txPr>
        <a:bodyPr/>
        <a:lstStyle/>
        <a:p>
          <a:pPr>
            <a:defRPr sz="1100" b="0">
              <a:solidFill>
                <a:schemeClr val="bg1"/>
              </a:solidFill>
              <a:cs typeface="B Koodak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Sheet2!$F$9:$I$9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1.5</c:v>
                </c:pt>
                <c:pt idx="3">
                  <c:v>0.5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(Sheet2!$E$1,Sheet2!$E$17)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(Sheet2!$D$1,Sheet2!$D$17)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4825152"/>
        <c:axId val="214825728"/>
      </c:scatterChart>
      <c:valAx>
        <c:axId val="214825152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4825728"/>
        <c:crosses val="autoZero"/>
        <c:crossBetween val="midCat"/>
      </c:valAx>
      <c:valAx>
        <c:axId val="214825728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21482515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ياددهي و يادگيري</a:t>
            </a:r>
          </a:p>
        </c:rich>
      </c:tx>
      <c:layout>
        <c:manualLayout>
          <c:xMode val="edge"/>
          <c:yMode val="edge"/>
          <c:x val="0.22723349377525942"/>
          <c:y val="0.6130544292946770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Sheet2!$F$12:$I$12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(Sheet2!$E$1,Sheet2!$E$12)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(Sheet2!$D$1,Sheet2!$D$12)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5156416"/>
        <c:axId val="215156992"/>
      </c:scatterChart>
      <c:valAx>
        <c:axId val="215156416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5156992"/>
        <c:crosses val="autoZero"/>
        <c:crossBetween val="midCat"/>
      </c:valAx>
      <c:valAx>
        <c:axId val="215156992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215156416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خانواده</a:t>
            </a:r>
          </a:p>
        </c:rich>
      </c:tx>
      <c:layout>
        <c:manualLayout>
          <c:xMode val="edge"/>
          <c:yMode val="edge"/>
          <c:x val="0.37289419971973436"/>
          <c:y val="0.6204302711506113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Sheet2!$F$18:$I$18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(Sheet2!$E$1,Sheet2!$E$18)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(Sheet2!$D$1,Sheet2!$D$18)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5159872"/>
        <c:axId val="215160448"/>
      </c:scatterChart>
      <c:valAx>
        <c:axId val="215159872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5160448"/>
        <c:crosses val="autoZero"/>
        <c:crossBetween val="midCat"/>
      </c:valAx>
      <c:valAx>
        <c:axId val="215160448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21515987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خدمات</a:t>
            </a:r>
          </a:p>
        </c:rich>
      </c:tx>
      <c:layout>
        <c:manualLayout>
          <c:xMode val="edge"/>
          <c:yMode val="edge"/>
          <c:x val="0.37249412781653785"/>
          <c:y val="0.6204302711506113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Sheet2!$F$21:$I$21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(Sheet2!$E$1,Sheet2!$E$21)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(Sheet2!$D$1,Sheet2!$D$21)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5532096"/>
        <c:axId val="215532672"/>
      </c:scatterChart>
      <c:valAx>
        <c:axId val="215532096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5532672"/>
        <c:crosses val="autoZero"/>
        <c:crossBetween val="midCat"/>
      </c:valAx>
      <c:valAx>
        <c:axId val="215532672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215532096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تجهيزات و ساختمان</a:t>
            </a:r>
          </a:p>
        </c:rich>
      </c:tx>
      <c:layout>
        <c:manualLayout>
          <c:xMode val="edge"/>
          <c:yMode val="edge"/>
          <c:x val="0.24370938087570998"/>
          <c:y val="0.61305439690189367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Sheet2!$F$22:$I$22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7302282472663"/>
          <c:y val="0.13735077736672643"/>
          <c:w val="0.80446184870258797"/>
          <c:h val="0.60197472535439145"/>
        </c:manualLayout>
      </c:layout>
      <c:scatterChart>
        <c:scatterStyle val="smoothMarker"/>
        <c:varyColors val="0"/>
        <c:ser>
          <c:idx val="0"/>
          <c:order val="0"/>
          <c:spPr>
            <a:ln w="34925" cap="sq" cmpd="sng">
              <a:solidFill>
                <a:schemeClr val="bg1"/>
              </a:solidFill>
              <a:miter lim="800000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Lbls>
            <c:delete val="1"/>
          </c:dLbls>
          <c:xVal>
            <c:numRef>
              <c:f>(Sheet2!$E$1,Sheet2!$E$22)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(Sheet2!$D$1,Sheet2!$D$22)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axId val="215535552"/>
        <c:axId val="215536128"/>
      </c:scatterChart>
      <c:valAx>
        <c:axId val="215535552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215536128"/>
        <c:crosses val="autoZero"/>
        <c:crossBetween val="midCat"/>
      </c:valAx>
      <c:valAx>
        <c:axId val="215536128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21553555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>
                <a:solidFill>
                  <a:schemeClr val="bg1"/>
                </a:solidFill>
                <a:cs typeface="B Koodak" pitchFamily="2" charset="-78"/>
              </a:defRPr>
            </a:pPr>
            <a:r>
              <a:rPr lang="fa-IR"/>
              <a:t>نظام</a:t>
            </a:r>
            <a:r>
              <a:rPr lang="fa-IR" baseline="0"/>
              <a:t> مستندسازي</a:t>
            </a:r>
            <a:endParaRPr lang="fa-IR"/>
          </a:p>
        </c:rich>
      </c:tx>
      <c:layout>
        <c:manualLayout>
          <c:xMode val="edge"/>
          <c:yMode val="edge"/>
          <c:x val="0.23533809581835538"/>
          <c:y val="0.6204304941587879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059282896035346"/>
          <c:y val="0.11443042077263693"/>
          <c:w val="0.7590359921803701"/>
          <c:h val="0.7477740906015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ctr" anchorCtr="1"/>
              <a:lstStyle/>
              <a:p>
                <a:pPr rtl="1">
                  <a:defRPr sz="900" b="1" i="0">
                    <a:cs typeface="B Nazanin" pitchFamily="2" charset="-78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Sheet2!$F$23:$I$23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90"/>
        <c:holeSize val="50"/>
      </c:doughnutChart>
    </c:plotArea>
    <c:plotVisOnly val="1"/>
    <c:dispBlanksAs val="gap"/>
    <c:showDLblsOverMax val="0"/>
  </c:chart>
  <c:spPr>
    <a:noFill/>
    <a:ln cap="rnd">
      <a:noFill/>
    </a:ln>
    <a:effectLst/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73.xml"/><Relationship Id="rId18" Type="http://schemas.openxmlformats.org/officeDocument/2006/relationships/chart" Target="../charts/chart78.xml"/><Relationship Id="rId26" Type="http://schemas.openxmlformats.org/officeDocument/2006/relationships/chart" Target="../charts/chart86.xml"/><Relationship Id="rId39" Type="http://schemas.openxmlformats.org/officeDocument/2006/relationships/chart" Target="../charts/chart99.xml"/><Relationship Id="rId21" Type="http://schemas.openxmlformats.org/officeDocument/2006/relationships/chart" Target="../charts/chart81.xml"/><Relationship Id="rId34" Type="http://schemas.openxmlformats.org/officeDocument/2006/relationships/chart" Target="../charts/chart94.xml"/><Relationship Id="rId42" Type="http://schemas.openxmlformats.org/officeDocument/2006/relationships/chart" Target="../charts/chart102.xml"/><Relationship Id="rId47" Type="http://schemas.openxmlformats.org/officeDocument/2006/relationships/chart" Target="../charts/chart107.xml"/><Relationship Id="rId50" Type="http://schemas.openxmlformats.org/officeDocument/2006/relationships/chart" Target="../charts/chart110.xml"/><Relationship Id="rId55" Type="http://schemas.openxmlformats.org/officeDocument/2006/relationships/chart" Target="../charts/chart115.xml"/><Relationship Id="rId7" Type="http://schemas.openxmlformats.org/officeDocument/2006/relationships/chart" Target="../charts/chart67.xml"/><Relationship Id="rId2" Type="http://schemas.openxmlformats.org/officeDocument/2006/relationships/chart" Target="../charts/chart62.xml"/><Relationship Id="rId16" Type="http://schemas.openxmlformats.org/officeDocument/2006/relationships/chart" Target="../charts/chart76.xml"/><Relationship Id="rId29" Type="http://schemas.openxmlformats.org/officeDocument/2006/relationships/chart" Target="../charts/chart89.xml"/><Relationship Id="rId11" Type="http://schemas.openxmlformats.org/officeDocument/2006/relationships/chart" Target="../charts/chart71.xml"/><Relationship Id="rId24" Type="http://schemas.openxmlformats.org/officeDocument/2006/relationships/chart" Target="../charts/chart84.xml"/><Relationship Id="rId32" Type="http://schemas.openxmlformats.org/officeDocument/2006/relationships/chart" Target="../charts/chart92.xml"/><Relationship Id="rId37" Type="http://schemas.openxmlformats.org/officeDocument/2006/relationships/chart" Target="../charts/chart97.xml"/><Relationship Id="rId40" Type="http://schemas.openxmlformats.org/officeDocument/2006/relationships/chart" Target="../charts/chart100.xml"/><Relationship Id="rId45" Type="http://schemas.openxmlformats.org/officeDocument/2006/relationships/chart" Target="../charts/chart105.xml"/><Relationship Id="rId53" Type="http://schemas.openxmlformats.org/officeDocument/2006/relationships/chart" Target="../charts/chart113.xml"/><Relationship Id="rId58" Type="http://schemas.openxmlformats.org/officeDocument/2006/relationships/chart" Target="../charts/chart118.xml"/><Relationship Id="rId5" Type="http://schemas.openxmlformats.org/officeDocument/2006/relationships/chart" Target="../charts/chart65.xml"/><Relationship Id="rId19" Type="http://schemas.openxmlformats.org/officeDocument/2006/relationships/chart" Target="../charts/chart79.xml"/><Relationship Id="rId4" Type="http://schemas.openxmlformats.org/officeDocument/2006/relationships/chart" Target="../charts/chart64.xml"/><Relationship Id="rId9" Type="http://schemas.openxmlformats.org/officeDocument/2006/relationships/chart" Target="../charts/chart69.xml"/><Relationship Id="rId14" Type="http://schemas.openxmlformats.org/officeDocument/2006/relationships/chart" Target="../charts/chart74.xml"/><Relationship Id="rId22" Type="http://schemas.openxmlformats.org/officeDocument/2006/relationships/chart" Target="../charts/chart82.xml"/><Relationship Id="rId27" Type="http://schemas.openxmlformats.org/officeDocument/2006/relationships/chart" Target="../charts/chart87.xml"/><Relationship Id="rId30" Type="http://schemas.openxmlformats.org/officeDocument/2006/relationships/chart" Target="../charts/chart90.xml"/><Relationship Id="rId35" Type="http://schemas.openxmlformats.org/officeDocument/2006/relationships/chart" Target="../charts/chart95.xml"/><Relationship Id="rId43" Type="http://schemas.openxmlformats.org/officeDocument/2006/relationships/chart" Target="../charts/chart103.xml"/><Relationship Id="rId48" Type="http://schemas.openxmlformats.org/officeDocument/2006/relationships/chart" Target="../charts/chart108.xml"/><Relationship Id="rId56" Type="http://schemas.openxmlformats.org/officeDocument/2006/relationships/chart" Target="../charts/chart116.xml"/><Relationship Id="rId8" Type="http://schemas.openxmlformats.org/officeDocument/2006/relationships/chart" Target="../charts/chart68.xml"/><Relationship Id="rId51" Type="http://schemas.openxmlformats.org/officeDocument/2006/relationships/chart" Target="../charts/chart111.xml"/><Relationship Id="rId3" Type="http://schemas.openxmlformats.org/officeDocument/2006/relationships/chart" Target="../charts/chart63.xml"/><Relationship Id="rId12" Type="http://schemas.openxmlformats.org/officeDocument/2006/relationships/chart" Target="../charts/chart72.xml"/><Relationship Id="rId17" Type="http://schemas.openxmlformats.org/officeDocument/2006/relationships/chart" Target="../charts/chart77.xml"/><Relationship Id="rId25" Type="http://schemas.openxmlformats.org/officeDocument/2006/relationships/chart" Target="../charts/chart85.xml"/><Relationship Id="rId33" Type="http://schemas.openxmlformats.org/officeDocument/2006/relationships/chart" Target="../charts/chart93.xml"/><Relationship Id="rId38" Type="http://schemas.openxmlformats.org/officeDocument/2006/relationships/chart" Target="../charts/chart98.xml"/><Relationship Id="rId46" Type="http://schemas.openxmlformats.org/officeDocument/2006/relationships/chart" Target="../charts/chart106.xml"/><Relationship Id="rId59" Type="http://schemas.openxmlformats.org/officeDocument/2006/relationships/chart" Target="../charts/chart119.xml"/><Relationship Id="rId20" Type="http://schemas.openxmlformats.org/officeDocument/2006/relationships/chart" Target="../charts/chart80.xml"/><Relationship Id="rId41" Type="http://schemas.openxmlformats.org/officeDocument/2006/relationships/chart" Target="../charts/chart101.xml"/><Relationship Id="rId54" Type="http://schemas.openxmlformats.org/officeDocument/2006/relationships/chart" Target="../charts/chart114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15" Type="http://schemas.openxmlformats.org/officeDocument/2006/relationships/chart" Target="../charts/chart75.xml"/><Relationship Id="rId23" Type="http://schemas.openxmlformats.org/officeDocument/2006/relationships/chart" Target="../charts/chart83.xml"/><Relationship Id="rId28" Type="http://schemas.openxmlformats.org/officeDocument/2006/relationships/chart" Target="../charts/chart88.xml"/><Relationship Id="rId36" Type="http://schemas.openxmlformats.org/officeDocument/2006/relationships/chart" Target="../charts/chart96.xml"/><Relationship Id="rId49" Type="http://schemas.openxmlformats.org/officeDocument/2006/relationships/chart" Target="../charts/chart109.xml"/><Relationship Id="rId57" Type="http://schemas.openxmlformats.org/officeDocument/2006/relationships/chart" Target="../charts/chart117.xml"/><Relationship Id="rId10" Type="http://schemas.openxmlformats.org/officeDocument/2006/relationships/chart" Target="../charts/chart70.xml"/><Relationship Id="rId31" Type="http://schemas.openxmlformats.org/officeDocument/2006/relationships/chart" Target="../charts/chart91.xml"/><Relationship Id="rId44" Type="http://schemas.openxmlformats.org/officeDocument/2006/relationships/chart" Target="../charts/chart104.xml"/><Relationship Id="rId52" Type="http://schemas.openxmlformats.org/officeDocument/2006/relationships/chart" Target="../charts/chart112.xml"/><Relationship Id="rId60" Type="http://schemas.openxmlformats.org/officeDocument/2006/relationships/chart" Target="../charts/chart1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103883</xdr:colOff>
      <xdr:row>38</xdr:row>
      <xdr:rowOff>114300</xdr:rowOff>
    </xdr:from>
    <xdr:to>
      <xdr:col>13</xdr:col>
      <xdr:colOff>237233</xdr:colOff>
      <xdr:row>54</xdr:row>
      <xdr:rowOff>114300</xdr:rowOff>
    </xdr:to>
    <xdr:sp macro="" textlink="">
      <xdr:nvSpPr>
        <xdr:cNvPr id="2" name="Rounded Rectangle 1"/>
        <xdr:cNvSpPr/>
      </xdr:nvSpPr>
      <xdr:spPr>
        <a:xfrm>
          <a:off x="11226994567" y="6991350"/>
          <a:ext cx="9048750" cy="2895600"/>
        </a:xfrm>
        <a:prstGeom prst="roundRect">
          <a:avLst>
            <a:gd name="adj" fmla="val 10530"/>
          </a:avLst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  <xdr:twoCellAnchor>
    <xdr:from>
      <xdr:col>0</xdr:col>
      <xdr:colOff>76200</xdr:colOff>
      <xdr:row>28</xdr:row>
      <xdr:rowOff>9524</xdr:rowOff>
    </xdr:from>
    <xdr:to>
      <xdr:col>13</xdr:col>
      <xdr:colOff>209550</xdr:colOff>
      <xdr:row>37</xdr:row>
      <xdr:rowOff>47624</xdr:rowOff>
    </xdr:to>
    <xdr:sp macro="" textlink="">
      <xdr:nvSpPr>
        <xdr:cNvPr id="3" name="Rounded Rectangle 2"/>
        <xdr:cNvSpPr/>
      </xdr:nvSpPr>
      <xdr:spPr>
        <a:xfrm>
          <a:off x="11227022250" y="5076824"/>
          <a:ext cx="9048750" cy="1666875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  <xdr:twoCellAnchor>
    <xdr:from>
      <xdr:col>0</xdr:col>
      <xdr:colOff>66675</xdr:colOff>
      <xdr:row>18</xdr:row>
      <xdr:rowOff>38100</xdr:rowOff>
    </xdr:from>
    <xdr:to>
      <xdr:col>13</xdr:col>
      <xdr:colOff>200025</xdr:colOff>
      <xdr:row>26</xdr:row>
      <xdr:rowOff>133350</xdr:rowOff>
    </xdr:to>
    <xdr:sp macro="" textlink="">
      <xdr:nvSpPr>
        <xdr:cNvPr id="4" name="Rounded Rectangle 3"/>
        <xdr:cNvSpPr/>
      </xdr:nvSpPr>
      <xdr:spPr>
        <a:xfrm>
          <a:off x="11227031775" y="3295650"/>
          <a:ext cx="9048750" cy="154305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  <xdr:twoCellAnchor>
    <xdr:from>
      <xdr:col>1</xdr:col>
      <xdr:colOff>618392</xdr:colOff>
      <xdr:row>19</xdr:row>
      <xdr:rowOff>19782</xdr:rowOff>
    </xdr:from>
    <xdr:to>
      <xdr:col>4</xdr:col>
      <xdr:colOff>147115</xdr:colOff>
      <xdr:row>28</xdr:row>
      <xdr:rowOff>93050</xdr:rowOff>
    </xdr:to>
    <xdr:grpSp>
      <xdr:nvGrpSpPr>
        <xdr:cNvPr id="5" name="تربيت فرهنگي"/>
        <xdr:cNvGrpSpPr/>
      </xdr:nvGrpSpPr>
      <xdr:grpSpPr>
        <a:xfrm>
          <a:off x="11233256885" y="3639282"/>
          <a:ext cx="1586123" cy="1787768"/>
          <a:chOff x="11282474131" y="75194"/>
          <a:chExt cx="1594915" cy="1651349"/>
        </a:xfrm>
        <a:effectLst/>
      </xdr:grpSpPr>
      <xdr:graphicFrame macro="">
        <xdr:nvGraphicFramePr>
          <xdr:cNvPr id="6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Sheet2!J5">
        <xdr:nvSpPr>
          <xdr:cNvPr id="7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23C47FCF-81A5-4142-92F0-80689F06842E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K5">
        <xdr:nvSpPr>
          <xdr:cNvPr id="8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F77AC2E5-BF60-49E4-BE2E-63CE9B18F481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9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  <xdr:graphicFrame macro="">
        <xdr:nvGraphicFramePr>
          <xdr:cNvPr id="10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3</xdr:col>
      <xdr:colOff>507756</xdr:colOff>
      <xdr:row>19</xdr:row>
      <xdr:rowOff>19782</xdr:rowOff>
    </xdr:from>
    <xdr:to>
      <xdr:col>6</xdr:col>
      <xdr:colOff>36478</xdr:colOff>
      <xdr:row>28</xdr:row>
      <xdr:rowOff>93050</xdr:rowOff>
    </xdr:to>
    <xdr:grpSp>
      <xdr:nvGrpSpPr>
        <xdr:cNvPr id="11" name="زيستي"/>
        <xdr:cNvGrpSpPr/>
      </xdr:nvGrpSpPr>
      <xdr:grpSpPr>
        <a:xfrm>
          <a:off x="11231995922" y="3639282"/>
          <a:ext cx="1586122" cy="1787768"/>
          <a:chOff x="11282474131" y="75194"/>
          <a:chExt cx="1594915" cy="1651349"/>
        </a:xfrm>
        <a:effectLst/>
      </xdr:grpSpPr>
      <xdr:graphicFrame macro="">
        <xdr:nvGraphicFramePr>
          <xdr:cNvPr id="12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3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Sheet2!J6">
        <xdr:nvSpPr>
          <xdr:cNvPr id="14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F41E82EE-5766-485A-8BBA-87912E2DB40F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K6">
        <xdr:nvSpPr>
          <xdr:cNvPr id="15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2A954B11-0D4B-4746-963D-B420FE60BCDB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6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5</xdr:col>
      <xdr:colOff>397119</xdr:colOff>
      <xdr:row>19</xdr:row>
      <xdr:rowOff>19782</xdr:rowOff>
    </xdr:from>
    <xdr:to>
      <xdr:col>7</xdr:col>
      <xdr:colOff>611641</xdr:colOff>
      <xdr:row>28</xdr:row>
      <xdr:rowOff>93051</xdr:rowOff>
    </xdr:to>
    <xdr:grpSp>
      <xdr:nvGrpSpPr>
        <xdr:cNvPr id="17" name="هنري"/>
        <xdr:cNvGrpSpPr/>
      </xdr:nvGrpSpPr>
      <xdr:grpSpPr>
        <a:xfrm>
          <a:off x="11230734959" y="3639282"/>
          <a:ext cx="1586122" cy="1787769"/>
          <a:chOff x="11282474131" y="75194"/>
          <a:chExt cx="1594915" cy="1651349"/>
        </a:xfrm>
        <a:effectLst/>
      </xdr:grpSpPr>
      <xdr:graphicFrame macro="">
        <xdr:nvGraphicFramePr>
          <xdr:cNvPr id="18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9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Sheet2!J7">
        <xdr:nvSpPr>
          <xdr:cNvPr id="20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EDB5458-A9E4-4866-B49A-EFE3313015CF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K7">
        <xdr:nvSpPr>
          <xdr:cNvPr id="21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67F6D368-A9CC-425F-8222-83C65AD5FCFD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22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7</xdr:col>
      <xdr:colOff>286482</xdr:colOff>
      <xdr:row>19</xdr:row>
      <xdr:rowOff>10257</xdr:rowOff>
    </xdr:from>
    <xdr:to>
      <xdr:col>9</xdr:col>
      <xdr:colOff>501005</xdr:colOff>
      <xdr:row>28</xdr:row>
      <xdr:rowOff>83526</xdr:rowOff>
    </xdr:to>
    <xdr:grpSp>
      <xdr:nvGrpSpPr>
        <xdr:cNvPr id="23" name="عاطفي"/>
        <xdr:cNvGrpSpPr/>
      </xdr:nvGrpSpPr>
      <xdr:grpSpPr>
        <a:xfrm>
          <a:off x="11229473995" y="3629757"/>
          <a:ext cx="1586123" cy="1787769"/>
          <a:chOff x="11282474131" y="75194"/>
          <a:chExt cx="1594915" cy="1651349"/>
        </a:xfrm>
        <a:effectLst/>
      </xdr:grpSpPr>
      <xdr:graphicFrame macro="">
        <xdr:nvGraphicFramePr>
          <xdr:cNvPr id="24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25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sp macro="" textlink="Sheet2!J8">
        <xdr:nvSpPr>
          <xdr:cNvPr id="26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38442137-CFAE-4ED8-9F2B-087904FFE3B6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K8">
        <xdr:nvSpPr>
          <xdr:cNvPr id="27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EF8779AB-FE7C-4779-B84A-D66C11E3F8CE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28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9</xdr:col>
      <xdr:colOff>175846</xdr:colOff>
      <xdr:row>19</xdr:row>
      <xdr:rowOff>10257</xdr:rowOff>
    </xdr:from>
    <xdr:to>
      <xdr:col>11</xdr:col>
      <xdr:colOff>393299</xdr:colOff>
      <xdr:row>28</xdr:row>
      <xdr:rowOff>83526</xdr:rowOff>
    </xdr:to>
    <xdr:grpSp>
      <xdr:nvGrpSpPr>
        <xdr:cNvPr id="29" name="علمي"/>
        <xdr:cNvGrpSpPr/>
      </xdr:nvGrpSpPr>
      <xdr:grpSpPr>
        <a:xfrm>
          <a:off x="11228210101" y="3629757"/>
          <a:ext cx="1589053" cy="1787769"/>
          <a:chOff x="11282474131" y="75194"/>
          <a:chExt cx="1594915" cy="1651349"/>
        </a:xfrm>
        <a:effectLst/>
      </xdr:grpSpPr>
      <xdr:graphicFrame macro="">
        <xdr:nvGraphicFramePr>
          <xdr:cNvPr id="30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31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  <xdr:sp macro="" textlink="Sheet2!J9">
        <xdr:nvSpPr>
          <xdr:cNvPr id="32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12E2E9D8-1DE7-48B2-BA55-92CDD5AA5F93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K9">
        <xdr:nvSpPr>
          <xdr:cNvPr id="33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F3BC73B3-A44E-438D-9A18-B60B87EF09FC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34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0</xdr:col>
      <xdr:colOff>43232</xdr:colOff>
      <xdr:row>19</xdr:row>
      <xdr:rowOff>19782</xdr:rowOff>
    </xdr:from>
    <xdr:to>
      <xdr:col>2</xdr:col>
      <xdr:colOff>257754</xdr:colOff>
      <xdr:row>28</xdr:row>
      <xdr:rowOff>93050</xdr:rowOff>
    </xdr:to>
    <xdr:grpSp>
      <xdr:nvGrpSpPr>
        <xdr:cNvPr id="35" name="تربيت ديني"/>
        <xdr:cNvGrpSpPr/>
      </xdr:nvGrpSpPr>
      <xdr:grpSpPr>
        <a:xfrm>
          <a:off x="11234517846" y="3639282"/>
          <a:ext cx="1586122" cy="1787768"/>
          <a:chOff x="11280012909" y="80595"/>
          <a:chExt cx="1594915" cy="1721826"/>
        </a:xfrm>
      </xdr:grpSpPr>
      <xdr:graphicFrame macro="">
        <xdr:nvGraphicFramePr>
          <xdr:cNvPr id="36" name="Pie Chart"/>
          <xdr:cNvGraphicFramePr>
            <a:graphicFrameLocks/>
          </xdr:cNvGraphicFramePr>
        </xdr:nvGraphicFramePr>
        <xdr:xfrm>
          <a:off x="11280012909" y="80595"/>
          <a:ext cx="1584383" cy="172182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sp macro="" textlink="Sheet2!J3">
        <xdr:nvSpPr>
          <xdr:cNvPr id="37" name="Description"/>
          <xdr:cNvSpPr txBox="1"/>
        </xdr:nvSpPr>
        <xdr:spPr>
          <a:xfrm>
            <a:off x="11280023441" y="1387802"/>
            <a:ext cx="1584383" cy="291178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1ED40D56-F569-47AA-AE39-A32BC402E72F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K4">
        <xdr:nvSpPr>
          <xdr:cNvPr id="38" name="Value"/>
          <xdr:cNvSpPr txBox="1"/>
        </xdr:nvSpPr>
        <xdr:spPr>
          <a:xfrm>
            <a:off x="11280568028" y="911307"/>
            <a:ext cx="424962" cy="3361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69B1B432-EA63-49D1-81F5-E10812B66FF9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39" name="Zero Point"/>
          <xdr:cNvSpPr/>
        </xdr:nvSpPr>
        <xdr:spPr>
          <a:xfrm>
            <a:off x="11280770169" y="903483"/>
            <a:ext cx="72000" cy="75073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  <xdr:graphicFrame macro="">
        <xdr:nvGraphicFramePr>
          <xdr:cNvPr id="40" name="Linear Chart"/>
          <xdr:cNvGraphicFramePr>
            <a:graphicFrameLocks/>
          </xdr:cNvGraphicFramePr>
        </xdr:nvGraphicFramePr>
        <xdr:xfrm>
          <a:off x="11280057480" y="170264"/>
          <a:ext cx="1484618" cy="1043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</xdr:grpSp>
    <xdr:clientData/>
  </xdr:twoCellAnchor>
  <xdr:twoCellAnchor>
    <xdr:from>
      <xdr:col>11</xdr:col>
      <xdr:colOff>68140</xdr:colOff>
      <xdr:row>19</xdr:row>
      <xdr:rowOff>732</xdr:rowOff>
    </xdr:from>
    <xdr:to>
      <xdr:col>13</xdr:col>
      <xdr:colOff>282662</xdr:colOff>
      <xdr:row>28</xdr:row>
      <xdr:rowOff>74000</xdr:rowOff>
    </xdr:to>
    <xdr:grpSp>
      <xdr:nvGrpSpPr>
        <xdr:cNvPr id="41" name="فكري ـ ذهني"/>
        <xdr:cNvGrpSpPr/>
      </xdr:nvGrpSpPr>
      <xdr:grpSpPr>
        <a:xfrm>
          <a:off x="11226949138" y="3620232"/>
          <a:ext cx="1586122" cy="1787768"/>
          <a:chOff x="11282474131" y="75194"/>
          <a:chExt cx="1594915" cy="1651349"/>
        </a:xfrm>
        <a:effectLst/>
      </xdr:grpSpPr>
      <xdr:graphicFrame macro="">
        <xdr:nvGraphicFramePr>
          <xdr:cNvPr id="42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  <xdr:graphicFrame macro="">
        <xdr:nvGraphicFramePr>
          <xdr:cNvPr id="43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  <xdr:sp macro="" textlink="Sheet2!J10">
        <xdr:nvSpPr>
          <xdr:cNvPr id="44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995B041-5E2D-478E-AF69-D11B3AB5FCE1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K10">
        <xdr:nvSpPr>
          <xdr:cNvPr id="45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DBEDC369-5DAD-4215-A502-739F120E0862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46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0</xdr:col>
      <xdr:colOff>77001</xdr:colOff>
      <xdr:row>0</xdr:row>
      <xdr:rowOff>51289</xdr:rowOff>
    </xdr:from>
    <xdr:to>
      <xdr:col>3</xdr:col>
      <xdr:colOff>477460</xdr:colOff>
      <xdr:row>17</xdr:row>
      <xdr:rowOff>109904</xdr:rowOff>
    </xdr:to>
    <xdr:grpSp>
      <xdr:nvGrpSpPr>
        <xdr:cNvPr id="47" name="Tarbiat_Kol"/>
        <xdr:cNvGrpSpPr/>
      </xdr:nvGrpSpPr>
      <xdr:grpSpPr>
        <a:xfrm>
          <a:off x="11233612340" y="51289"/>
          <a:ext cx="2457859" cy="3297115"/>
          <a:chOff x="11233612340" y="51289"/>
          <a:chExt cx="2457859" cy="3135190"/>
        </a:xfrm>
      </xdr:grpSpPr>
      <xdr:graphicFrame macro="">
        <xdr:nvGraphicFramePr>
          <xdr:cNvPr id="48" name="Pie Chart"/>
          <xdr:cNvGraphicFramePr>
            <a:graphicFrameLocks/>
          </xdr:cNvGraphicFramePr>
        </xdr:nvGraphicFramePr>
        <xdr:xfrm>
          <a:off x="11233612340" y="51289"/>
          <a:ext cx="2457859" cy="313519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5"/>
          </a:graphicData>
        </a:graphic>
      </xdr:graphicFrame>
      <xdr:graphicFrame macro="">
        <xdr:nvGraphicFramePr>
          <xdr:cNvPr id="49" name="Linear Chart"/>
          <xdr:cNvGraphicFramePr>
            <a:graphicFrameLocks/>
          </xdr:cNvGraphicFramePr>
        </xdr:nvGraphicFramePr>
        <xdr:xfrm>
          <a:off x="11233710058" y="243139"/>
          <a:ext cx="2303093" cy="189986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6"/>
          </a:graphicData>
        </a:graphic>
      </xdr:graphicFrame>
      <xdr:sp macro="" textlink="Sheet2!K3">
        <xdr:nvSpPr>
          <xdr:cNvPr id="50" name="Value"/>
          <xdr:cNvSpPr txBox="1"/>
        </xdr:nvSpPr>
        <xdr:spPr>
          <a:xfrm>
            <a:off x="11234302830" y="1346675"/>
            <a:ext cx="1008077" cy="6120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ctr" rtl="1"/>
            <a:fld id="{8D20C13C-7062-412C-A33C-0C6C3F1B3F8D}" type="TxLink">
              <a:rPr lang="fa-IR" sz="2000" b="1">
                <a:solidFill>
                  <a:schemeClr val="bg1"/>
                </a:solidFill>
                <a:cs typeface="B Nazanin" pitchFamily="2" charset="-78"/>
              </a:rPr>
              <a:pPr algn="ctr" rtl="1"/>
              <a:t>#DIV/0!</a:t>
            </a:fld>
            <a:endParaRPr lang="fa-IR" sz="20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51" name="Zero Point"/>
          <xdr:cNvSpPr/>
        </xdr:nvSpPr>
        <xdr:spPr>
          <a:xfrm>
            <a:off x="11234730189" y="1223819"/>
            <a:ext cx="143486" cy="142305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  <xdr:sp macro="" textlink="">
        <xdr:nvSpPr>
          <xdr:cNvPr id="52" name="Label"/>
          <xdr:cNvSpPr txBox="1"/>
        </xdr:nvSpPr>
        <xdr:spPr>
          <a:xfrm>
            <a:off x="11234347888" y="2593760"/>
            <a:ext cx="1532792" cy="5231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r>
              <a:rPr lang="fa-IR" sz="1400">
                <a:solidFill>
                  <a:schemeClr val="bg1"/>
                </a:solidFill>
                <a:cs typeface="B Koodak" pitchFamily="2" charset="-78"/>
              </a:rPr>
              <a:t>درصد تحقق</a:t>
            </a:r>
            <a:r>
              <a:rPr lang="fa-IR" sz="1400" baseline="0">
                <a:solidFill>
                  <a:schemeClr val="bg1"/>
                </a:solidFill>
                <a:cs typeface="B Koodak" pitchFamily="2" charset="-78"/>
              </a:rPr>
              <a:t> اهداف :</a:t>
            </a:r>
            <a:endParaRPr lang="fa-IR" sz="1400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'برنامه 95 ـ 94'!Z3">
        <xdr:nvSpPr>
          <xdr:cNvPr id="53" name="Percent"/>
          <xdr:cNvSpPr txBox="1"/>
        </xdr:nvSpPr>
        <xdr:spPr>
          <a:xfrm>
            <a:off x="11233783901" y="2573570"/>
            <a:ext cx="676576" cy="5355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B321381D-2E3F-4FEA-A0D8-51F61D8F5ECC}" type="TxLink">
              <a:rPr lang="fa-IR" sz="2000" b="0">
                <a:solidFill>
                  <a:schemeClr val="bg1"/>
                </a:solidFill>
                <a:cs typeface="B Koodak" pitchFamily="2" charset="-78"/>
              </a:rPr>
              <a:pPr algn="r" rtl="1"/>
              <a:t>#DIV/0!</a:t>
            </a:fld>
            <a:endParaRPr lang="fa-IR" sz="2000" b="0">
              <a:solidFill>
                <a:schemeClr val="bg1"/>
              </a:solidFill>
              <a:cs typeface="B Koodak" pitchFamily="2" charset="-78"/>
            </a:endParaRPr>
          </a:p>
        </xdr:txBody>
      </xdr:sp>
    </xdr:grpSp>
    <xdr:clientData/>
  </xdr:twoCellAnchor>
  <xdr:twoCellAnchor>
    <xdr:from>
      <xdr:col>4</xdr:col>
      <xdr:colOff>595918</xdr:colOff>
      <xdr:row>0</xdr:row>
      <xdr:rowOff>51289</xdr:rowOff>
    </xdr:from>
    <xdr:to>
      <xdr:col>8</xdr:col>
      <xdr:colOff>329627</xdr:colOff>
      <xdr:row>17</xdr:row>
      <xdr:rowOff>109904</xdr:rowOff>
    </xdr:to>
    <xdr:grpSp>
      <xdr:nvGrpSpPr>
        <xdr:cNvPr id="54" name="Poshtibani_Kol"/>
        <xdr:cNvGrpSpPr/>
      </xdr:nvGrpSpPr>
      <xdr:grpSpPr>
        <a:xfrm>
          <a:off x="11230331173" y="51289"/>
          <a:ext cx="2476909" cy="3297115"/>
          <a:chOff x="11233612340" y="51289"/>
          <a:chExt cx="2457859" cy="3135190"/>
        </a:xfrm>
      </xdr:grpSpPr>
      <xdr:graphicFrame macro="">
        <xdr:nvGraphicFramePr>
          <xdr:cNvPr id="55" name="Pie Chart"/>
          <xdr:cNvGraphicFramePr>
            <a:graphicFrameLocks/>
          </xdr:cNvGraphicFramePr>
        </xdr:nvGraphicFramePr>
        <xdr:xfrm>
          <a:off x="11233612340" y="51289"/>
          <a:ext cx="2457859" cy="313519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7"/>
          </a:graphicData>
        </a:graphic>
      </xdr:graphicFrame>
      <xdr:graphicFrame macro="">
        <xdr:nvGraphicFramePr>
          <xdr:cNvPr id="56" name="Linear Chart"/>
          <xdr:cNvGraphicFramePr>
            <a:graphicFrameLocks/>
          </xdr:cNvGraphicFramePr>
        </xdr:nvGraphicFramePr>
        <xdr:xfrm>
          <a:off x="11233710058" y="243139"/>
          <a:ext cx="2303093" cy="189986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8"/>
          </a:graphicData>
        </a:graphic>
      </xdr:graphicFrame>
      <xdr:sp macro="" textlink="Sheet2!K11">
        <xdr:nvSpPr>
          <xdr:cNvPr id="57" name="Value"/>
          <xdr:cNvSpPr txBox="1"/>
        </xdr:nvSpPr>
        <xdr:spPr>
          <a:xfrm>
            <a:off x="11234302830" y="1346675"/>
            <a:ext cx="1008077" cy="6120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ctr" rtl="1"/>
            <a:fld id="{8B243127-F13D-4A4F-B6E9-05515312225A}" type="TxLink">
              <a:rPr lang="fa-IR" sz="2000" b="1">
                <a:solidFill>
                  <a:schemeClr val="bg1"/>
                </a:solidFill>
                <a:cs typeface="B Nazanin" pitchFamily="2" charset="-78"/>
              </a:rPr>
              <a:pPr algn="ctr" rtl="1"/>
              <a:t>#DIV/0!</a:t>
            </a:fld>
            <a:endParaRPr lang="fa-IR" sz="20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58" name="Zero Point"/>
          <xdr:cNvSpPr/>
        </xdr:nvSpPr>
        <xdr:spPr>
          <a:xfrm>
            <a:off x="11234730189" y="1223819"/>
            <a:ext cx="143486" cy="142305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  <xdr:sp macro="" textlink="">
        <xdr:nvSpPr>
          <xdr:cNvPr id="59" name="Label"/>
          <xdr:cNvSpPr txBox="1"/>
        </xdr:nvSpPr>
        <xdr:spPr>
          <a:xfrm>
            <a:off x="11234404735" y="2611874"/>
            <a:ext cx="1532792" cy="5231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r>
              <a:rPr lang="fa-IR" sz="1400">
                <a:solidFill>
                  <a:schemeClr val="bg1"/>
                </a:solidFill>
                <a:cs typeface="B Koodak" pitchFamily="2" charset="-78"/>
              </a:rPr>
              <a:t>درصد تحقق</a:t>
            </a:r>
            <a:r>
              <a:rPr lang="fa-IR" sz="1400" baseline="0">
                <a:solidFill>
                  <a:schemeClr val="bg1"/>
                </a:solidFill>
                <a:cs typeface="B Koodak" pitchFamily="2" charset="-78"/>
              </a:rPr>
              <a:t> اهداف :</a:t>
            </a:r>
            <a:endParaRPr lang="fa-IR" sz="1400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'برنامه 95 ـ 94'!Z83">
        <xdr:nvSpPr>
          <xdr:cNvPr id="60" name="Percent"/>
          <xdr:cNvSpPr txBox="1"/>
        </xdr:nvSpPr>
        <xdr:spPr>
          <a:xfrm>
            <a:off x="11233694976" y="2582627"/>
            <a:ext cx="761341" cy="5355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53704F45-32FC-425B-8C54-A9A01D3F856D}" type="TxLink">
              <a:rPr lang="fa-IR" sz="2000" b="0">
                <a:solidFill>
                  <a:schemeClr val="bg1"/>
                </a:solidFill>
                <a:cs typeface="B Koodak" pitchFamily="2" charset="-78"/>
              </a:rPr>
              <a:pPr algn="r" rtl="1"/>
              <a:t>#DIV/0!</a:t>
            </a:fld>
            <a:endParaRPr lang="fa-IR" sz="2000" b="0">
              <a:solidFill>
                <a:schemeClr val="bg1"/>
              </a:solidFill>
              <a:cs typeface="B Koodak" pitchFamily="2" charset="-78"/>
            </a:endParaRPr>
          </a:p>
        </xdr:txBody>
      </xdr:sp>
    </xdr:grpSp>
    <xdr:clientData/>
  </xdr:twoCellAnchor>
  <xdr:twoCellAnchor>
    <xdr:from>
      <xdr:col>9</xdr:col>
      <xdr:colOff>467134</xdr:colOff>
      <xdr:row>0</xdr:row>
      <xdr:rowOff>51289</xdr:rowOff>
    </xdr:from>
    <xdr:to>
      <xdr:col>13</xdr:col>
      <xdr:colOff>181793</xdr:colOff>
      <xdr:row>17</xdr:row>
      <xdr:rowOff>109904</xdr:rowOff>
    </xdr:to>
    <xdr:grpSp>
      <xdr:nvGrpSpPr>
        <xdr:cNvPr id="61" name="Modiriai_Kol"/>
        <xdr:cNvGrpSpPr/>
      </xdr:nvGrpSpPr>
      <xdr:grpSpPr>
        <a:xfrm>
          <a:off x="11227050007" y="51289"/>
          <a:ext cx="2457859" cy="3297115"/>
          <a:chOff x="11233612340" y="51289"/>
          <a:chExt cx="2457859" cy="3135190"/>
        </a:xfrm>
      </xdr:grpSpPr>
      <xdr:graphicFrame macro="">
        <xdr:nvGraphicFramePr>
          <xdr:cNvPr id="62" name="Pie Chart"/>
          <xdr:cNvGraphicFramePr>
            <a:graphicFrameLocks/>
          </xdr:cNvGraphicFramePr>
        </xdr:nvGraphicFramePr>
        <xdr:xfrm>
          <a:off x="11233612340" y="51289"/>
          <a:ext cx="2457859" cy="313519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graphicFrame macro="">
        <xdr:nvGraphicFramePr>
          <xdr:cNvPr id="63" name="Linear Chart"/>
          <xdr:cNvGraphicFramePr>
            <a:graphicFrameLocks/>
          </xdr:cNvGraphicFramePr>
        </xdr:nvGraphicFramePr>
        <xdr:xfrm>
          <a:off x="11233710243" y="243140"/>
          <a:ext cx="2303094" cy="18998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0"/>
          </a:graphicData>
        </a:graphic>
      </xdr:graphicFrame>
      <xdr:sp macro="" textlink="Sheet2!K19">
        <xdr:nvSpPr>
          <xdr:cNvPr id="64" name="Value"/>
          <xdr:cNvSpPr txBox="1"/>
        </xdr:nvSpPr>
        <xdr:spPr>
          <a:xfrm>
            <a:off x="11234302830" y="1346675"/>
            <a:ext cx="1008077" cy="6120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ctr" rtl="1"/>
            <a:fld id="{E245FFCF-895E-48CF-9136-BE8182008B8C}" type="TxLink">
              <a:rPr lang="fa-IR" sz="2000" b="1">
                <a:solidFill>
                  <a:schemeClr val="bg1"/>
                </a:solidFill>
                <a:cs typeface="B Nazanin" pitchFamily="2" charset="-78"/>
              </a:rPr>
              <a:pPr algn="ctr" rtl="1"/>
              <a:t>#DIV/0!</a:t>
            </a:fld>
            <a:endParaRPr lang="fa-IR" sz="20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65" name="Zero Point"/>
          <xdr:cNvSpPr/>
        </xdr:nvSpPr>
        <xdr:spPr>
          <a:xfrm>
            <a:off x="11234730189" y="1223819"/>
            <a:ext cx="143486" cy="142305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  <xdr:sp macro="" textlink="">
        <xdr:nvSpPr>
          <xdr:cNvPr id="66" name="Label"/>
          <xdr:cNvSpPr txBox="1"/>
        </xdr:nvSpPr>
        <xdr:spPr>
          <a:xfrm>
            <a:off x="11234250851" y="2575645"/>
            <a:ext cx="1532792" cy="5231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r>
              <a:rPr lang="fa-IR" sz="1400">
                <a:solidFill>
                  <a:schemeClr val="bg1"/>
                </a:solidFill>
                <a:cs typeface="B Koodak" pitchFamily="2" charset="-78"/>
              </a:rPr>
              <a:t>درصد تحقق</a:t>
            </a:r>
            <a:r>
              <a:rPr lang="fa-IR" sz="1400" baseline="0">
                <a:solidFill>
                  <a:schemeClr val="bg1"/>
                </a:solidFill>
                <a:cs typeface="B Koodak" pitchFamily="2" charset="-78"/>
              </a:rPr>
              <a:t> اهداف :</a:t>
            </a:r>
            <a:endParaRPr lang="fa-IR" sz="1400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'برنامه 95 ـ 94'!Z140">
        <xdr:nvSpPr>
          <xdr:cNvPr id="67" name="Percent"/>
          <xdr:cNvSpPr txBox="1"/>
        </xdr:nvSpPr>
        <xdr:spPr>
          <a:xfrm>
            <a:off x="11233624360" y="2537341"/>
            <a:ext cx="615593" cy="5355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ECADD90F-4F71-4B90-B371-6260695233E2}" type="TxLink">
              <a:rPr lang="fa-IR" sz="2000" b="0">
                <a:solidFill>
                  <a:schemeClr val="bg1"/>
                </a:solidFill>
                <a:cs typeface="B Koodak" pitchFamily="2" charset="-78"/>
              </a:rPr>
              <a:pPr algn="r" rtl="1"/>
              <a:t>#DIV/0!</a:t>
            </a:fld>
            <a:endParaRPr lang="fa-IR" sz="2000" b="0">
              <a:solidFill>
                <a:schemeClr val="bg1"/>
              </a:solidFill>
              <a:cs typeface="B Koodak" pitchFamily="2" charset="-78"/>
            </a:endParaRPr>
          </a:p>
        </xdr:txBody>
      </xdr:sp>
    </xdr:grpSp>
    <xdr:clientData/>
  </xdr:twoCellAnchor>
  <xdr:twoCellAnchor>
    <xdr:from>
      <xdr:col>1</xdr:col>
      <xdr:colOff>575160</xdr:colOff>
      <xdr:row>29</xdr:row>
      <xdr:rowOff>85725</xdr:rowOff>
    </xdr:from>
    <xdr:to>
      <xdr:col>4</xdr:col>
      <xdr:colOff>103883</xdr:colOff>
      <xdr:row>38</xdr:row>
      <xdr:rowOff>158993</xdr:rowOff>
    </xdr:to>
    <xdr:grpSp>
      <xdr:nvGrpSpPr>
        <xdr:cNvPr id="68" name="برنامه درسي"/>
        <xdr:cNvGrpSpPr/>
      </xdr:nvGrpSpPr>
      <xdr:grpSpPr>
        <a:xfrm>
          <a:off x="11233300117" y="5610225"/>
          <a:ext cx="1586123" cy="1787768"/>
          <a:chOff x="11282474131" y="75194"/>
          <a:chExt cx="1594915" cy="1651349"/>
        </a:xfrm>
        <a:effectLst/>
      </xdr:grpSpPr>
      <xdr:graphicFrame macro="">
        <xdr:nvGraphicFramePr>
          <xdr:cNvPr id="69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1"/>
          </a:graphicData>
        </a:graphic>
      </xdr:graphicFrame>
      <xdr:sp macro="" textlink="Sheet2!J5">
        <xdr:nvSpPr>
          <xdr:cNvPr id="70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23C47FCF-81A5-4142-92F0-80689F06842E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K13">
        <xdr:nvSpPr>
          <xdr:cNvPr id="71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1AC7AF71-F76C-45E4-95BF-C8224570B43F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72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  <xdr:graphicFrame macro="">
        <xdr:nvGraphicFramePr>
          <xdr:cNvPr id="73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2"/>
          </a:graphicData>
        </a:graphic>
      </xdr:graphicFrame>
    </xdr:grpSp>
    <xdr:clientData/>
  </xdr:twoCellAnchor>
  <xdr:twoCellAnchor>
    <xdr:from>
      <xdr:col>3</xdr:col>
      <xdr:colOff>464524</xdr:colOff>
      <xdr:row>29</xdr:row>
      <xdr:rowOff>85725</xdr:rowOff>
    </xdr:from>
    <xdr:to>
      <xdr:col>5</xdr:col>
      <xdr:colOff>679046</xdr:colOff>
      <xdr:row>38</xdr:row>
      <xdr:rowOff>158993</xdr:rowOff>
    </xdr:to>
    <xdr:grpSp>
      <xdr:nvGrpSpPr>
        <xdr:cNvPr id="74" name="مبلمان"/>
        <xdr:cNvGrpSpPr/>
      </xdr:nvGrpSpPr>
      <xdr:grpSpPr>
        <a:xfrm>
          <a:off x="11232039154" y="5610225"/>
          <a:ext cx="1586122" cy="1787768"/>
          <a:chOff x="11282474131" y="75194"/>
          <a:chExt cx="1594915" cy="1651349"/>
        </a:xfrm>
        <a:effectLst/>
      </xdr:grpSpPr>
      <xdr:graphicFrame macro="">
        <xdr:nvGraphicFramePr>
          <xdr:cNvPr id="75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3"/>
          </a:graphicData>
        </a:graphic>
      </xdr:graphicFrame>
      <xdr:graphicFrame macro="">
        <xdr:nvGraphicFramePr>
          <xdr:cNvPr id="76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4"/>
          </a:graphicData>
        </a:graphic>
      </xdr:graphicFrame>
      <xdr:sp macro="" textlink="Sheet2!J6">
        <xdr:nvSpPr>
          <xdr:cNvPr id="77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F41E82EE-5766-485A-8BBA-87912E2DB40F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K14">
        <xdr:nvSpPr>
          <xdr:cNvPr id="78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7B675A5C-7210-4188-95D0-A6EFD2C2160F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79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5</xdr:col>
      <xdr:colOff>353887</xdr:colOff>
      <xdr:row>29</xdr:row>
      <xdr:rowOff>85725</xdr:rowOff>
    </xdr:from>
    <xdr:to>
      <xdr:col>7</xdr:col>
      <xdr:colOff>568409</xdr:colOff>
      <xdr:row>38</xdr:row>
      <xdr:rowOff>158994</xdr:rowOff>
    </xdr:to>
    <xdr:grpSp>
      <xdr:nvGrpSpPr>
        <xdr:cNvPr id="80" name="ارزشيابي"/>
        <xdr:cNvGrpSpPr/>
      </xdr:nvGrpSpPr>
      <xdr:grpSpPr>
        <a:xfrm>
          <a:off x="11230778191" y="5610225"/>
          <a:ext cx="1586122" cy="1787769"/>
          <a:chOff x="11282474131" y="75194"/>
          <a:chExt cx="1594915" cy="1651349"/>
        </a:xfrm>
        <a:effectLst/>
      </xdr:grpSpPr>
      <xdr:graphicFrame macro="">
        <xdr:nvGraphicFramePr>
          <xdr:cNvPr id="81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5"/>
          </a:graphicData>
        </a:graphic>
      </xdr:graphicFrame>
      <xdr:graphicFrame macro="">
        <xdr:nvGraphicFramePr>
          <xdr:cNvPr id="82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6"/>
          </a:graphicData>
        </a:graphic>
      </xdr:graphicFrame>
      <xdr:sp macro="" textlink="Sheet2!J7">
        <xdr:nvSpPr>
          <xdr:cNvPr id="83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EDB5458-A9E4-4866-B49A-EFE3313015CF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K15">
        <xdr:nvSpPr>
          <xdr:cNvPr id="84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93F39CAB-04AE-43CD-830C-687838F4F046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85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7</xdr:col>
      <xdr:colOff>243250</xdr:colOff>
      <xdr:row>29</xdr:row>
      <xdr:rowOff>76200</xdr:rowOff>
    </xdr:from>
    <xdr:to>
      <xdr:col>9</xdr:col>
      <xdr:colOff>457773</xdr:colOff>
      <xdr:row>38</xdr:row>
      <xdr:rowOff>149469</xdr:rowOff>
    </xdr:to>
    <xdr:grpSp>
      <xdr:nvGrpSpPr>
        <xdr:cNvPr id="86" name="تكنولوژي"/>
        <xdr:cNvGrpSpPr/>
      </xdr:nvGrpSpPr>
      <xdr:grpSpPr>
        <a:xfrm>
          <a:off x="11229517227" y="5600700"/>
          <a:ext cx="1586123" cy="1787769"/>
          <a:chOff x="11282474131" y="75194"/>
          <a:chExt cx="1594915" cy="1651349"/>
        </a:xfrm>
        <a:effectLst/>
      </xdr:grpSpPr>
      <xdr:graphicFrame macro="">
        <xdr:nvGraphicFramePr>
          <xdr:cNvPr id="87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7"/>
          </a:graphicData>
        </a:graphic>
      </xdr:graphicFrame>
      <xdr:graphicFrame macro="">
        <xdr:nvGraphicFramePr>
          <xdr:cNvPr id="88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8"/>
          </a:graphicData>
        </a:graphic>
      </xdr:graphicFrame>
      <xdr:sp macro="" textlink="Sheet2!J8">
        <xdr:nvSpPr>
          <xdr:cNvPr id="89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38442137-CFAE-4ED8-9F2B-087904FFE3B6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K16">
        <xdr:nvSpPr>
          <xdr:cNvPr id="90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56B455A3-FB61-4EB9-A568-D5B155F116AE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91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9</xdr:col>
      <xdr:colOff>132614</xdr:colOff>
      <xdr:row>29</xdr:row>
      <xdr:rowOff>76200</xdr:rowOff>
    </xdr:from>
    <xdr:to>
      <xdr:col>11</xdr:col>
      <xdr:colOff>350067</xdr:colOff>
      <xdr:row>38</xdr:row>
      <xdr:rowOff>149469</xdr:rowOff>
    </xdr:to>
    <xdr:grpSp>
      <xdr:nvGrpSpPr>
        <xdr:cNvPr id="92" name="معلمان"/>
        <xdr:cNvGrpSpPr/>
      </xdr:nvGrpSpPr>
      <xdr:grpSpPr>
        <a:xfrm>
          <a:off x="11228253333" y="5600700"/>
          <a:ext cx="1589053" cy="1787769"/>
          <a:chOff x="11282474131" y="75194"/>
          <a:chExt cx="1594915" cy="1651349"/>
        </a:xfrm>
        <a:effectLst/>
      </xdr:grpSpPr>
      <xdr:graphicFrame macro="">
        <xdr:nvGraphicFramePr>
          <xdr:cNvPr id="93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9"/>
          </a:graphicData>
        </a:graphic>
      </xdr:graphicFrame>
      <xdr:graphicFrame macro="">
        <xdr:nvGraphicFramePr>
          <xdr:cNvPr id="94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0"/>
          </a:graphicData>
        </a:graphic>
      </xdr:graphicFrame>
      <xdr:sp macro="" textlink="Sheet2!J9">
        <xdr:nvSpPr>
          <xdr:cNvPr id="95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12E2E9D8-1DE7-48B2-BA55-92CDD5AA5F93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K17">
        <xdr:nvSpPr>
          <xdr:cNvPr id="96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8793CB29-910F-42F9-B962-E6D9615B6678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97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0</xdr:col>
      <xdr:colOff>0</xdr:colOff>
      <xdr:row>29</xdr:row>
      <xdr:rowOff>85725</xdr:rowOff>
    </xdr:from>
    <xdr:to>
      <xdr:col>2</xdr:col>
      <xdr:colOff>214522</xdr:colOff>
      <xdr:row>38</xdr:row>
      <xdr:rowOff>158993</xdr:rowOff>
    </xdr:to>
    <xdr:grpSp>
      <xdr:nvGrpSpPr>
        <xdr:cNvPr id="98" name="ياددهي يادگيري"/>
        <xdr:cNvGrpSpPr/>
      </xdr:nvGrpSpPr>
      <xdr:grpSpPr>
        <a:xfrm>
          <a:off x="11234561078" y="5610225"/>
          <a:ext cx="1586122" cy="1787768"/>
          <a:chOff x="11280012909" y="80595"/>
          <a:chExt cx="1594915" cy="1721826"/>
        </a:xfrm>
      </xdr:grpSpPr>
      <xdr:graphicFrame macro="">
        <xdr:nvGraphicFramePr>
          <xdr:cNvPr id="99" name="Pie Chart"/>
          <xdr:cNvGraphicFramePr>
            <a:graphicFrameLocks/>
          </xdr:cNvGraphicFramePr>
        </xdr:nvGraphicFramePr>
        <xdr:xfrm>
          <a:off x="11280012909" y="80595"/>
          <a:ext cx="1584383" cy="172182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1"/>
          </a:graphicData>
        </a:graphic>
      </xdr:graphicFrame>
      <xdr:sp macro="" textlink="Sheet2!J3">
        <xdr:nvSpPr>
          <xdr:cNvPr id="100" name="Description"/>
          <xdr:cNvSpPr txBox="1"/>
        </xdr:nvSpPr>
        <xdr:spPr>
          <a:xfrm>
            <a:off x="11280023441" y="1387802"/>
            <a:ext cx="1584383" cy="291178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1ED40D56-F569-47AA-AE39-A32BC402E72F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K12">
        <xdr:nvSpPr>
          <xdr:cNvPr id="101" name="Value"/>
          <xdr:cNvSpPr txBox="1"/>
        </xdr:nvSpPr>
        <xdr:spPr>
          <a:xfrm>
            <a:off x="11280568028" y="911307"/>
            <a:ext cx="424962" cy="3361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7C950E94-3E17-4868-A93F-B191A2C74776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02" name="Zero Point"/>
          <xdr:cNvSpPr/>
        </xdr:nvSpPr>
        <xdr:spPr>
          <a:xfrm>
            <a:off x="11280770169" y="903483"/>
            <a:ext cx="72000" cy="75073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  <xdr:graphicFrame macro="">
        <xdr:nvGraphicFramePr>
          <xdr:cNvPr id="103" name="Linear Chart"/>
          <xdr:cNvGraphicFramePr>
            <a:graphicFrameLocks/>
          </xdr:cNvGraphicFramePr>
        </xdr:nvGraphicFramePr>
        <xdr:xfrm>
          <a:off x="11280057480" y="170264"/>
          <a:ext cx="1484618" cy="1043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2"/>
          </a:graphicData>
        </a:graphic>
      </xdr:graphicFrame>
    </xdr:grpSp>
    <xdr:clientData/>
  </xdr:twoCellAnchor>
  <xdr:twoCellAnchor>
    <xdr:from>
      <xdr:col>11</xdr:col>
      <xdr:colOff>24908</xdr:colOff>
      <xdr:row>29</xdr:row>
      <xdr:rowOff>66675</xdr:rowOff>
    </xdr:from>
    <xdr:to>
      <xdr:col>13</xdr:col>
      <xdr:colOff>239430</xdr:colOff>
      <xdr:row>38</xdr:row>
      <xdr:rowOff>139943</xdr:rowOff>
    </xdr:to>
    <xdr:grpSp>
      <xdr:nvGrpSpPr>
        <xdr:cNvPr id="104" name="خانواده"/>
        <xdr:cNvGrpSpPr/>
      </xdr:nvGrpSpPr>
      <xdr:grpSpPr>
        <a:xfrm>
          <a:off x="11226992370" y="5591175"/>
          <a:ext cx="1586122" cy="1787768"/>
          <a:chOff x="11282474131" y="75194"/>
          <a:chExt cx="1594915" cy="1651349"/>
        </a:xfrm>
        <a:effectLst/>
      </xdr:grpSpPr>
      <xdr:graphicFrame macro="">
        <xdr:nvGraphicFramePr>
          <xdr:cNvPr id="105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3"/>
          </a:graphicData>
        </a:graphic>
      </xdr:graphicFrame>
      <xdr:graphicFrame macro="">
        <xdr:nvGraphicFramePr>
          <xdr:cNvPr id="106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4"/>
          </a:graphicData>
        </a:graphic>
      </xdr:graphicFrame>
      <xdr:sp macro="" textlink="Sheet2!J10">
        <xdr:nvSpPr>
          <xdr:cNvPr id="107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995B041-5E2D-478E-AF69-D11B3AB5FCE1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K18">
        <xdr:nvSpPr>
          <xdr:cNvPr id="108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A35CA68C-6BD4-4DA4-BB85-3B26449BC282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09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1</xdr:col>
      <xdr:colOff>613260</xdr:colOff>
      <xdr:row>39</xdr:row>
      <xdr:rowOff>123825</xdr:rowOff>
    </xdr:from>
    <xdr:to>
      <xdr:col>4</xdr:col>
      <xdr:colOff>141983</xdr:colOff>
      <xdr:row>49</xdr:row>
      <xdr:rowOff>16118</xdr:rowOff>
    </xdr:to>
    <xdr:grpSp>
      <xdr:nvGrpSpPr>
        <xdr:cNvPr id="110" name="خدمات"/>
        <xdr:cNvGrpSpPr/>
      </xdr:nvGrpSpPr>
      <xdr:grpSpPr>
        <a:xfrm>
          <a:off x="11233262017" y="7553325"/>
          <a:ext cx="1586123" cy="1797293"/>
          <a:chOff x="11282474131" y="75194"/>
          <a:chExt cx="1594915" cy="1651349"/>
        </a:xfrm>
        <a:effectLst/>
      </xdr:grpSpPr>
      <xdr:graphicFrame macro="">
        <xdr:nvGraphicFramePr>
          <xdr:cNvPr id="111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5"/>
          </a:graphicData>
        </a:graphic>
      </xdr:graphicFrame>
      <xdr:sp macro="" textlink="Sheet2!J5">
        <xdr:nvSpPr>
          <xdr:cNvPr id="112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23C47FCF-81A5-4142-92F0-80689F06842E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K21">
        <xdr:nvSpPr>
          <xdr:cNvPr id="113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D3052741-3BCF-4E17-8726-DC258DE7EF1B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14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  <xdr:graphicFrame macro="">
        <xdr:nvGraphicFramePr>
          <xdr:cNvPr id="115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6"/>
          </a:graphicData>
        </a:graphic>
      </xdr:graphicFrame>
    </xdr:grpSp>
    <xdr:clientData/>
  </xdr:twoCellAnchor>
  <xdr:twoCellAnchor>
    <xdr:from>
      <xdr:col>3</xdr:col>
      <xdr:colOff>502624</xdr:colOff>
      <xdr:row>39</xdr:row>
      <xdr:rowOff>123825</xdr:rowOff>
    </xdr:from>
    <xdr:to>
      <xdr:col>6</xdr:col>
      <xdr:colOff>31346</xdr:colOff>
      <xdr:row>49</xdr:row>
      <xdr:rowOff>16118</xdr:rowOff>
    </xdr:to>
    <xdr:grpSp>
      <xdr:nvGrpSpPr>
        <xdr:cNvPr id="116" name="تجهيزات و ساختمان"/>
        <xdr:cNvGrpSpPr/>
      </xdr:nvGrpSpPr>
      <xdr:grpSpPr>
        <a:xfrm>
          <a:off x="11232001054" y="7553325"/>
          <a:ext cx="1586122" cy="1797293"/>
          <a:chOff x="11282474131" y="75194"/>
          <a:chExt cx="1594915" cy="1651349"/>
        </a:xfrm>
        <a:effectLst/>
      </xdr:grpSpPr>
      <xdr:graphicFrame macro="">
        <xdr:nvGraphicFramePr>
          <xdr:cNvPr id="117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7"/>
          </a:graphicData>
        </a:graphic>
      </xdr:graphicFrame>
      <xdr:graphicFrame macro="">
        <xdr:nvGraphicFramePr>
          <xdr:cNvPr id="118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8"/>
          </a:graphicData>
        </a:graphic>
      </xdr:graphicFrame>
      <xdr:sp macro="" textlink="Sheet2!J6">
        <xdr:nvSpPr>
          <xdr:cNvPr id="119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F41E82EE-5766-485A-8BBA-87912E2DB40F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K22">
        <xdr:nvSpPr>
          <xdr:cNvPr id="120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BC4CA6BE-6FDF-4423-811C-7FAFA3115058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21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5</xdr:col>
      <xdr:colOff>391987</xdr:colOff>
      <xdr:row>39</xdr:row>
      <xdr:rowOff>123825</xdr:rowOff>
    </xdr:from>
    <xdr:to>
      <xdr:col>7</xdr:col>
      <xdr:colOff>606509</xdr:colOff>
      <xdr:row>49</xdr:row>
      <xdr:rowOff>16119</xdr:rowOff>
    </xdr:to>
    <xdr:grpSp>
      <xdr:nvGrpSpPr>
        <xdr:cNvPr id="122" name="نظام مستندسازي"/>
        <xdr:cNvGrpSpPr/>
      </xdr:nvGrpSpPr>
      <xdr:grpSpPr>
        <a:xfrm>
          <a:off x="11230740091" y="7553325"/>
          <a:ext cx="1586122" cy="1797294"/>
          <a:chOff x="11282474131" y="75194"/>
          <a:chExt cx="1594915" cy="1651349"/>
        </a:xfrm>
        <a:effectLst/>
      </xdr:grpSpPr>
      <xdr:graphicFrame macro="">
        <xdr:nvGraphicFramePr>
          <xdr:cNvPr id="123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9"/>
          </a:graphicData>
        </a:graphic>
      </xdr:graphicFrame>
      <xdr:graphicFrame macro="">
        <xdr:nvGraphicFramePr>
          <xdr:cNvPr id="124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0"/>
          </a:graphicData>
        </a:graphic>
      </xdr:graphicFrame>
      <xdr:sp macro="" textlink="Sheet2!J7">
        <xdr:nvSpPr>
          <xdr:cNvPr id="125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EDB5458-A9E4-4866-B49A-EFE3313015CF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K23">
        <xdr:nvSpPr>
          <xdr:cNvPr id="126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B7C3771C-FB41-467D-85FA-86F5DA354CC4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27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7</xdr:col>
      <xdr:colOff>281350</xdr:colOff>
      <xdr:row>39</xdr:row>
      <xdr:rowOff>114300</xdr:rowOff>
    </xdr:from>
    <xdr:to>
      <xdr:col>9</xdr:col>
      <xdr:colOff>495873</xdr:colOff>
      <xdr:row>49</xdr:row>
      <xdr:rowOff>6594</xdr:rowOff>
    </xdr:to>
    <xdr:grpSp>
      <xdr:nvGrpSpPr>
        <xdr:cNvPr id="128" name="نظام ارزيابي"/>
        <xdr:cNvGrpSpPr/>
      </xdr:nvGrpSpPr>
      <xdr:grpSpPr>
        <a:xfrm>
          <a:off x="11229479127" y="7543800"/>
          <a:ext cx="1586123" cy="1797294"/>
          <a:chOff x="11282474131" y="75194"/>
          <a:chExt cx="1594915" cy="1651349"/>
        </a:xfrm>
        <a:effectLst/>
      </xdr:grpSpPr>
      <xdr:graphicFrame macro="">
        <xdr:nvGraphicFramePr>
          <xdr:cNvPr id="129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1"/>
          </a:graphicData>
        </a:graphic>
      </xdr:graphicFrame>
      <xdr:graphicFrame macro="">
        <xdr:nvGraphicFramePr>
          <xdr:cNvPr id="130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2"/>
          </a:graphicData>
        </a:graphic>
      </xdr:graphicFrame>
      <xdr:sp macro="" textlink="Sheet2!J8">
        <xdr:nvSpPr>
          <xdr:cNvPr id="131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38442137-CFAE-4ED8-9F2B-087904FFE3B6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K24">
        <xdr:nvSpPr>
          <xdr:cNvPr id="132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954AA911-501D-47B7-B395-D0767B130ED7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33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9</xdr:col>
      <xdr:colOff>170714</xdr:colOff>
      <xdr:row>39</xdr:row>
      <xdr:rowOff>114300</xdr:rowOff>
    </xdr:from>
    <xdr:to>
      <xdr:col>11</xdr:col>
      <xdr:colOff>388167</xdr:colOff>
      <xdr:row>49</xdr:row>
      <xdr:rowOff>6594</xdr:rowOff>
    </xdr:to>
    <xdr:grpSp>
      <xdr:nvGrpSpPr>
        <xdr:cNvPr id="134" name="مديريت ارتباطات"/>
        <xdr:cNvGrpSpPr/>
      </xdr:nvGrpSpPr>
      <xdr:grpSpPr>
        <a:xfrm>
          <a:off x="11228215233" y="7543800"/>
          <a:ext cx="1589053" cy="1797294"/>
          <a:chOff x="11282474131" y="75194"/>
          <a:chExt cx="1594915" cy="1651349"/>
        </a:xfrm>
        <a:effectLst/>
      </xdr:grpSpPr>
      <xdr:graphicFrame macro="">
        <xdr:nvGraphicFramePr>
          <xdr:cNvPr id="135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3"/>
          </a:graphicData>
        </a:graphic>
      </xdr:graphicFrame>
      <xdr:graphicFrame macro="">
        <xdr:nvGraphicFramePr>
          <xdr:cNvPr id="136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4"/>
          </a:graphicData>
        </a:graphic>
      </xdr:graphicFrame>
      <xdr:sp macro="" textlink="Sheet2!J9">
        <xdr:nvSpPr>
          <xdr:cNvPr id="137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12E2E9D8-1DE7-48B2-BA55-92CDD5AA5F93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K25">
        <xdr:nvSpPr>
          <xdr:cNvPr id="138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D36A6B41-84F3-40AF-BE26-3ACFF5DE3798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39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0</xdr:col>
      <xdr:colOff>19050</xdr:colOff>
      <xdr:row>39</xdr:row>
      <xdr:rowOff>123825</xdr:rowOff>
    </xdr:from>
    <xdr:to>
      <xdr:col>2</xdr:col>
      <xdr:colOff>233572</xdr:colOff>
      <xdr:row>49</xdr:row>
      <xdr:rowOff>16118</xdr:rowOff>
    </xdr:to>
    <xdr:grpSp>
      <xdr:nvGrpSpPr>
        <xdr:cNvPr id="140" name="تبليغات و ثبت نام"/>
        <xdr:cNvGrpSpPr/>
      </xdr:nvGrpSpPr>
      <xdr:grpSpPr>
        <a:xfrm>
          <a:off x="11234542028" y="7553325"/>
          <a:ext cx="1586122" cy="1797293"/>
          <a:chOff x="11280012909" y="80595"/>
          <a:chExt cx="1594915" cy="1721826"/>
        </a:xfrm>
      </xdr:grpSpPr>
      <xdr:graphicFrame macro="">
        <xdr:nvGraphicFramePr>
          <xdr:cNvPr id="141" name="Pie Chart"/>
          <xdr:cNvGraphicFramePr>
            <a:graphicFrameLocks/>
          </xdr:cNvGraphicFramePr>
        </xdr:nvGraphicFramePr>
        <xdr:xfrm>
          <a:off x="11280012909" y="80595"/>
          <a:ext cx="1584383" cy="172182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5"/>
          </a:graphicData>
        </a:graphic>
      </xdr:graphicFrame>
      <xdr:sp macro="" textlink="Sheet2!J3">
        <xdr:nvSpPr>
          <xdr:cNvPr id="142" name="Description"/>
          <xdr:cNvSpPr txBox="1"/>
        </xdr:nvSpPr>
        <xdr:spPr>
          <a:xfrm>
            <a:off x="11280023441" y="1387802"/>
            <a:ext cx="1584383" cy="291178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1ED40D56-F569-47AA-AE39-A32BC402E72F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K20">
        <xdr:nvSpPr>
          <xdr:cNvPr id="143" name="Value"/>
          <xdr:cNvSpPr txBox="1"/>
        </xdr:nvSpPr>
        <xdr:spPr>
          <a:xfrm>
            <a:off x="11280568028" y="911307"/>
            <a:ext cx="424962" cy="3361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075D498B-A951-4CA5-8743-CE75AE874CFF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44" name="Zero Point"/>
          <xdr:cNvSpPr/>
        </xdr:nvSpPr>
        <xdr:spPr>
          <a:xfrm>
            <a:off x="11280770169" y="903483"/>
            <a:ext cx="72000" cy="75073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  <xdr:graphicFrame macro="">
        <xdr:nvGraphicFramePr>
          <xdr:cNvPr id="145" name="Linear Chart"/>
          <xdr:cNvGraphicFramePr>
            <a:graphicFrameLocks/>
          </xdr:cNvGraphicFramePr>
        </xdr:nvGraphicFramePr>
        <xdr:xfrm>
          <a:off x="11280057480" y="170264"/>
          <a:ext cx="1484618" cy="1043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6"/>
          </a:graphicData>
        </a:graphic>
      </xdr:graphicFrame>
    </xdr:grpSp>
    <xdr:clientData/>
  </xdr:twoCellAnchor>
  <xdr:twoCellAnchor>
    <xdr:from>
      <xdr:col>11</xdr:col>
      <xdr:colOff>63008</xdr:colOff>
      <xdr:row>39</xdr:row>
      <xdr:rowOff>104775</xdr:rowOff>
    </xdr:from>
    <xdr:to>
      <xdr:col>13</xdr:col>
      <xdr:colOff>277530</xdr:colOff>
      <xdr:row>48</xdr:row>
      <xdr:rowOff>178043</xdr:rowOff>
    </xdr:to>
    <xdr:grpSp>
      <xdr:nvGrpSpPr>
        <xdr:cNvPr id="146" name="مديريت منابع انساني"/>
        <xdr:cNvGrpSpPr/>
      </xdr:nvGrpSpPr>
      <xdr:grpSpPr>
        <a:xfrm>
          <a:off x="11226954270" y="7534275"/>
          <a:ext cx="1586122" cy="1787768"/>
          <a:chOff x="11282474131" y="75194"/>
          <a:chExt cx="1594915" cy="1651349"/>
        </a:xfrm>
        <a:effectLst/>
      </xdr:grpSpPr>
      <xdr:graphicFrame macro="">
        <xdr:nvGraphicFramePr>
          <xdr:cNvPr id="147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7"/>
          </a:graphicData>
        </a:graphic>
      </xdr:graphicFrame>
      <xdr:graphicFrame macro="">
        <xdr:nvGraphicFramePr>
          <xdr:cNvPr id="148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8"/>
          </a:graphicData>
        </a:graphic>
      </xdr:graphicFrame>
      <xdr:sp macro="" textlink="Sheet2!J10">
        <xdr:nvSpPr>
          <xdr:cNvPr id="149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995B041-5E2D-478E-AF69-D11B3AB5FCE1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K26">
        <xdr:nvSpPr>
          <xdr:cNvPr id="150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1D298455-6208-4301-A3E6-044C9813B7E9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51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1</xdr:col>
      <xdr:colOff>584685</xdr:colOff>
      <xdr:row>46</xdr:row>
      <xdr:rowOff>142875</xdr:rowOff>
    </xdr:from>
    <xdr:to>
      <xdr:col>4</xdr:col>
      <xdr:colOff>113408</xdr:colOff>
      <xdr:row>56</xdr:row>
      <xdr:rowOff>35168</xdr:rowOff>
    </xdr:to>
    <xdr:grpSp>
      <xdr:nvGrpSpPr>
        <xdr:cNvPr id="152" name="سازمان يادگيرنده"/>
        <xdr:cNvGrpSpPr/>
      </xdr:nvGrpSpPr>
      <xdr:grpSpPr>
        <a:xfrm>
          <a:off x="11233290592" y="8905875"/>
          <a:ext cx="1586123" cy="1797293"/>
          <a:chOff x="11282474131" y="75194"/>
          <a:chExt cx="1594915" cy="1651349"/>
        </a:xfrm>
        <a:effectLst/>
      </xdr:grpSpPr>
      <xdr:graphicFrame macro="">
        <xdr:nvGraphicFramePr>
          <xdr:cNvPr id="153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9"/>
          </a:graphicData>
        </a:graphic>
      </xdr:graphicFrame>
      <xdr:sp macro="" textlink="Sheet2!J5">
        <xdr:nvSpPr>
          <xdr:cNvPr id="154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23C47FCF-81A5-4142-92F0-80689F06842E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K28">
        <xdr:nvSpPr>
          <xdr:cNvPr id="155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1718E2CD-DD54-45FD-89C7-9D4ED09BE56D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56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  <xdr:graphicFrame macro="">
        <xdr:nvGraphicFramePr>
          <xdr:cNvPr id="157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0"/>
          </a:graphicData>
        </a:graphic>
      </xdr:graphicFrame>
    </xdr:grpSp>
    <xdr:clientData/>
  </xdr:twoCellAnchor>
  <xdr:twoCellAnchor>
    <xdr:from>
      <xdr:col>3</xdr:col>
      <xdr:colOff>474049</xdr:colOff>
      <xdr:row>46</xdr:row>
      <xdr:rowOff>142875</xdr:rowOff>
    </xdr:from>
    <xdr:to>
      <xdr:col>6</xdr:col>
      <xdr:colOff>2771</xdr:colOff>
      <xdr:row>56</xdr:row>
      <xdr:rowOff>35168</xdr:rowOff>
    </xdr:to>
    <xdr:grpSp>
      <xdr:nvGrpSpPr>
        <xdr:cNvPr id="158" name="فناوري اطلاعات"/>
        <xdr:cNvGrpSpPr/>
      </xdr:nvGrpSpPr>
      <xdr:grpSpPr>
        <a:xfrm>
          <a:off x="11232029629" y="8905875"/>
          <a:ext cx="1586122" cy="1797293"/>
          <a:chOff x="11282474131" y="75194"/>
          <a:chExt cx="1594915" cy="1651349"/>
        </a:xfrm>
        <a:effectLst/>
      </xdr:grpSpPr>
      <xdr:graphicFrame macro="">
        <xdr:nvGraphicFramePr>
          <xdr:cNvPr id="159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1"/>
          </a:graphicData>
        </a:graphic>
      </xdr:graphicFrame>
      <xdr:graphicFrame macro="">
        <xdr:nvGraphicFramePr>
          <xdr:cNvPr id="160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2"/>
          </a:graphicData>
        </a:graphic>
      </xdr:graphicFrame>
      <xdr:sp macro="" textlink="Sheet2!J6">
        <xdr:nvSpPr>
          <xdr:cNvPr id="161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F41E82EE-5766-485A-8BBA-87912E2DB40F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K29">
        <xdr:nvSpPr>
          <xdr:cNvPr id="162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DD0D9747-7900-4D87-AE75-4121AA9F3ADC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63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5</xdr:col>
      <xdr:colOff>363412</xdr:colOff>
      <xdr:row>46</xdr:row>
      <xdr:rowOff>142875</xdr:rowOff>
    </xdr:from>
    <xdr:to>
      <xdr:col>7</xdr:col>
      <xdr:colOff>577934</xdr:colOff>
      <xdr:row>56</xdr:row>
      <xdr:rowOff>35169</xdr:rowOff>
    </xdr:to>
    <xdr:grpSp>
      <xdr:nvGrpSpPr>
        <xdr:cNvPr id="164" name="نظام مشاركت"/>
        <xdr:cNvGrpSpPr/>
      </xdr:nvGrpSpPr>
      <xdr:grpSpPr>
        <a:xfrm>
          <a:off x="11230768666" y="8905875"/>
          <a:ext cx="1586122" cy="1797294"/>
          <a:chOff x="11282474131" y="75194"/>
          <a:chExt cx="1594915" cy="1651349"/>
        </a:xfrm>
        <a:effectLst/>
      </xdr:grpSpPr>
      <xdr:graphicFrame macro="">
        <xdr:nvGraphicFramePr>
          <xdr:cNvPr id="165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3"/>
          </a:graphicData>
        </a:graphic>
      </xdr:graphicFrame>
      <xdr:graphicFrame macro="">
        <xdr:nvGraphicFramePr>
          <xdr:cNvPr id="166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4"/>
          </a:graphicData>
        </a:graphic>
      </xdr:graphicFrame>
      <xdr:sp macro="" textlink="Sheet2!J7">
        <xdr:nvSpPr>
          <xdr:cNvPr id="167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EDB5458-A9E4-4866-B49A-EFE3313015CF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K30">
        <xdr:nvSpPr>
          <xdr:cNvPr id="168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B74B4993-8C86-4016-9665-9F73EB328338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69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7</xdr:col>
      <xdr:colOff>252775</xdr:colOff>
      <xdr:row>46</xdr:row>
      <xdr:rowOff>133350</xdr:rowOff>
    </xdr:from>
    <xdr:to>
      <xdr:col>9</xdr:col>
      <xdr:colOff>467298</xdr:colOff>
      <xdr:row>56</xdr:row>
      <xdr:rowOff>25644</xdr:rowOff>
    </xdr:to>
    <xdr:grpSp>
      <xdr:nvGrpSpPr>
        <xdr:cNvPr id="170" name="نظم و انضباط"/>
        <xdr:cNvGrpSpPr/>
      </xdr:nvGrpSpPr>
      <xdr:grpSpPr>
        <a:xfrm>
          <a:off x="11229507702" y="8896350"/>
          <a:ext cx="1586123" cy="1797294"/>
          <a:chOff x="11282474131" y="75194"/>
          <a:chExt cx="1594915" cy="1651349"/>
        </a:xfrm>
        <a:effectLst/>
      </xdr:grpSpPr>
      <xdr:graphicFrame macro="">
        <xdr:nvGraphicFramePr>
          <xdr:cNvPr id="171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5"/>
          </a:graphicData>
        </a:graphic>
      </xdr:graphicFrame>
      <xdr:graphicFrame macro="">
        <xdr:nvGraphicFramePr>
          <xdr:cNvPr id="172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6"/>
          </a:graphicData>
        </a:graphic>
      </xdr:graphicFrame>
      <xdr:sp macro="" textlink="Sheet2!J8">
        <xdr:nvSpPr>
          <xdr:cNvPr id="173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38442137-CFAE-4ED8-9F2B-087904FFE3B6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K31">
        <xdr:nvSpPr>
          <xdr:cNvPr id="174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FF039E73-7DE9-409F-9DA8-0494A4C4A78C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75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9</xdr:col>
      <xdr:colOff>142139</xdr:colOff>
      <xdr:row>46</xdr:row>
      <xdr:rowOff>133350</xdr:rowOff>
    </xdr:from>
    <xdr:to>
      <xdr:col>11</xdr:col>
      <xdr:colOff>359592</xdr:colOff>
      <xdr:row>56</xdr:row>
      <xdr:rowOff>25644</xdr:rowOff>
    </xdr:to>
    <xdr:grpSp>
      <xdr:nvGrpSpPr>
        <xdr:cNvPr id="176" name="مديريت منابع انساني"/>
        <xdr:cNvGrpSpPr/>
      </xdr:nvGrpSpPr>
      <xdr:grpSpPr>
        <a:xfrm>
          <a:off x="11228243808" y="8896350"/>
          <a:ext cx="1589053" cy="1797294"/>
          <a:chOff x="11282474131" y="75194"/>
          <a:chExt cx="1594915" cy="1651349"/>
        </a:xfrm>
        <a:effectLst/>
      </xdr:grpSpPr>
      <xdr:graphicFrame macro="">
        <xdr:nvGraphicFramePr>
          <xdr:cNvPr id="177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7"/>
          </a:graphicData>
        </a:graphic>
      </xdr:graphicFrame>
      <xdr:graphicFrame macro="">
        <xdr:nvGraphicFramePr>
          <xdr:cNvPr id="178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8"/>
          </a:graphicData>
        </a:graphic>
      </xdr:graphicFrame>
      <xdr:sp macro="" textlink="Sheet2!J9">
        <xdr:nvSpPr>
          <xdr:cNvPr id="179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12E2E9D8-1DE7-48B2-BA55-92CDD5AA5F93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K32">
        <xdr:nvSpPr>
          <xdr:cNvPr id="180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ADF67357-829A-4771-BF5B-C33509330871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81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0</xdr:col>
      <xdr:colOff>9525</xdr:colOff>
      <xdr:row>46</xdr:row>
      <xdr:rowOff>142875</xdr:rowOff>
    </xdr:from>
    <xdr:to>
      <xdr:col>2</xdr:col>
      <xdr:colOff>224047</xdr:colOff>
      <xdr:row>56</xdr:row>
      <xdr:rowOff>35168</xdr:rowOff>
    </xdr:to>
    <xdr:grpSp>
      <xdr:nvGrpSpPr>
        <xdr:cNvPr id="182" name="فرهنگ سازمان"/>
        <xdr:cNvGrpSpPr/>
      </xdr:nvGrpSpPr>
      <xdr:grpSpPr>
        <a:xfrm>
          <a:off x="11234551553" y="8905875"/>
          <a:ext cx="1586122" cy="1797293"/>
          <a:chOff x="11280012909" y="80595"/>
          <a:chExt cx="1594915" cy="1721826"/>
        </a:xfrm>
      </xdr:grpSpPr>
      <xdr:graphicFrame macro="">
        <xdr:nvGraphicFramePr>
          <xdr:cNvPr id="183" name="Pie Chart"/>
          <xdr:cNvGraphicFramePr>
            <a:graphicFrameLocks/>
          </xdr:cNvGraphicFramePr>
        </xdr:nvGraphicFramePr>
        <xdr:xfrm>
          <a:off x="11280012909" y="80595"/>
          <a:ext cx="1584383" cy="172182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9"/>
          </a:graphicData>
        </a:graphic>
      </xdr:graphicFrame>
      <xdr:sp macro="" textlink="Sheet2!J3">
        <xdr:nvSpPr>
          <xdr:cNvPr id="184" name="Description"/>
          <xdr:cNvSpPr txBox="1"/>
        </xdr:nvSpPr>
        <xdr:spPr>
          <a:xfrm>
            <a:off x="11280023441" y="1387802"/>
            <a:ext cx="1584383" cy="291178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1ED40D56-F569-47AA-AE39-A32BC402E72F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K27">
        <xdr:nvSpPr>
          <xdr:cNvPr id="185" name="Value"/>
          <xdr:cNvSpPr txBox="1"/>
        </xdr:nvSpPr>
        <xdr:spPr>
          <a:xfrm>
            <a:off x="11280568028" y="911307"/>
            <a:ext cx="424962" cy="3361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D0BF09BC-343E-4B2A-9906-199C8804D773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86" name="Zero Point"/>
          <xdr:cNvSpPr/>
        </xdr:nvSpPr>
        <xdr:spPr>
          <a:xfrm>
            <a:off x="11280770169" y="903483"/>
            <a:ext cx="72000" cy="75073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  <xdr:graphicFrame macro="">
        <xdr:nvGraphicFramePr>
          <xdr:cNvPr id="187" name="Linear Chart"/>
          <xdr:cNvGraphicFramePr>
            <a:graphicFrameLocks/>
          </xdr:cNvGraphicFramePr>
        </xdr:nvGraphicFramePr>
        <xdr:xfrm>
          <a:off x="11280057480" y="170264"/>
          <a:ext cx="1484618" cy="1043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0"/>
          </a:graphicData>
        </a:graphic>
      </xdr:graphicFrame>
    </xdr:grpSp>
    <xdr:clientData/>
  </xdr:twoCellAnchor>
  <xdr:twoCellAnchor>
    <xdr:from>
      <xdr:col>0</xdr:col>
      <xdr:colOff>180975</xdr:colOff>
      <xdr:row>17</xdr:row>
      <xdr:rowOff>161925</xdr:rowOff>
    </xdr:from>
    <xdr:to>
      <xdr:col>4</xdr:col>
      <xdr:colOff>247650</xdr:colOff>
      <xdr:row>20</xdr:row>
      <xdr:rowOff>28575</xdr:rowOff>
    </xdr:to>
    <xdr:sp macro="" textlink="">
      <xdr:nvSpPr>
        <xdr:cNvPr id="188" name="TextBox 187"/>
        <xdr:cNvSpPr txBox="1"/>
      </xdr:nvSpPr>
      <xdr:spPr>
        <a:xfrm>
          <a:off x="11233156350" y="3238500"/>
          <a:ext cx="280987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fa-IR" sz="1800">
              <a:solidFill>
                <a:schemeClr val="bg1"/>
              </a:solidFill>
              <a:cs typeface="B Koodak" pitchFamily="2" charset="-78"/>
            </a:rPr>
            <a:t>حوزه تربيت</a:t>
          </a:r>
        </a:p>
      </xdr:txBody>
    </xdr:sp>
    <xdr:clientData/>
  </xdr:twoCellAnchor>
  <xdr:twoCellAnchor>
    <xdr:from>
      <xdr:col>0</xdr:col>
      <xdr:colOff>157372</xdr:colOff>
      <xdr:row>28</xdr:row>
      <xdr:rowOff>0</xdr:rowOff>
    </xdr:from>
    <xdr:to>
      <xdr:col>4</xdr:col>
      <xdr:colOff>224047</xdr:colOff>
      <xdr:row>30</xdr:row>
      <xdr:rowOff>47625</xdr:rowOff>
    </xdr:to>
    <xdr:sp macro="" textlink="">
      <xdr:nvSpPr>
        <xdr:cNvPr id="189" name="TextBox 188"/>
        <xdr:cNvSpPr txBox="1"/>
      </xdr:nvSpPr>
      <xdr:spPr>
        <a:xfrm>
          <a:off x="11233179953" y="5067300"/>
          <a:ext cx="280987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fa-IR" sz="1800">
              <a:solidFill>
                <a:schemeClr val="bg1"/>
              </a:solidFill>
              <a:cs typeface="B Koodak" pitchFamily="2" charset="-78"/>
            </a:rPr>
            <a:t>حوزه پشتيباني</a:t>
          </a:r>
          <a:r>
            <a:rPr lang="fa-IR" sz="1800" baseline="0">
              <a:solidFill>
                <a:schemeClr val="bg1"/>
              </a:solidFill>
              <a:cs typeface="B Koodak" pitchFamily="2" charset="-78"/>
            </a:rPr>
            <a:t> تربيتي</a:t>
          </a:r>
          <a:endParaRPr lang="fa-IR" sz="1800">
            <a:solidFill>
              <a:schemeClr val="bg1"/>
            </a:solidFill>
            <a:cs typeface="B Koodak" pitchFamily="2" charset="-78"/>
          </a:endParaRPr>
        </a:p>
      </xdr:txBody>
    </xdr:sp>
    <xdr:clientData/>
  </xdr:twoCellAnchor>
  <xdr:twoCellAnchor>
    <xdr:from>
      <xdr:col>0</xdr:col>
      <xdr:colOff>231371</xdr:colOff>
      <xdr:row>38</xdr:row>
      <xdr:rowOff>66675</xdr:rowOff>
    </xdr:from>
    <xdr:to>
      <xdr:col>4</xdr:col>
      <xdr:colOff>298046</xdr:colOff>
      <xdr:row>40</xdr:row>
      <xdr:rowOff>114300</xdr:rowOff>
    </xdr:to>
    <xdr:sp macro="" textlink="">
      <xdr:nvSpPr>
        <xdr:cNvPr id="190" name="TextBox 189"/>
        <xdr:cNvSpPr txBox="1"/>
      </xdr:nvSpPr>
      <xdr:spPr>
        <a:xfrm>
          <a:off x="11233105954" y="6943725"/>
          <a:ext cx="280987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fa-IR" sz="1800">
              <a:solidFill>
                <a:schemeClr val="bg1"/>
              </a:solidFill>
              <a:cs typeface="B Koodak" pitchFamily="2" charset="-78"/>
            </a:rPr>
            <a:t>حوزه مديريتي</a:t>
          </a:r>
          <a:r>
            <a:rPr lang="fa-IR" sz="1800" baseline="0">
              <a:solidFill>
                <a:schemeClr val="bg1"/>
              </a:solidFill>
              <a:cs typeface="B Koodak" pitchFamily="2" charset="-78"/>
            </a:rPr>
            <a:t> ـ اجرايي</a:t>
          </a:r>
          <a:endParaRPr lang="fa-IR" sz="1800">
            <a:solidFill>
              <a:schemeClr val="bg1"/>
            </a:solidFill>
            <a:cs typeface="B Koodak" pitchFamily="2" charset="-7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103883</xdr:colOff>
      <xdr:row>38</xdr:row>
      <xdr:rowOff>114300</xdr:rowOff>
    </xdr:from>
    <xdr:to>
      <xdr:col>13</xdr:col>
      <xdr:colOff>237233</xdr:colOff>
      <xdr:row>54</xdr:row>
      <xdr:rowOff>114300</xdr:rowOff>
    </xdr:to>
    <xdr:sp macro="" textlink="">
      <xdr:nvSpPr>
        <xdr:cNvPr id="210" name="Rounded Rectangle 209"/>
        <xdr:cNvSpPr/>
      </xdr:nvSpPr>
      <xdr:spPr>
        <a:xfrm>
          <a:off x="11226994567" y="6991350"/>
          <a:ext cx="9048750" cy="2895600"/>
        </a:xfrm>
        <a:prstGeom prst="roundRect">
          <a:avLst>
            <a:gd name="adj" fmla="val 10530"/>
          </a:avLst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  <xdr:twoCellAnchor>
    <xdr:from>
      <xdr:col>0</xdr:col>
      <xdr:colOff>76200</xdr:colOff>
      <xdr:row>28</xdr:row>
      <xdr:rowOff>9524</xdr:rowOff>
    </xdr:from>
    <xdr:to>
      <xdr:col>13</xdr:col>
      <xdr:colOff>209550</xdr:colOff>
      <xdr:row>37</xdr:row>
      <xdr:rowOff>47624</xdr:rowOff>
    </xdr:to>
    <xdr:sp macro="" textlink="">
      <xdr:nvSpPr>
        <xdr:cNvPr id="125" name="Rounded Rectangle 124"/>
        <xdr:cNvSpPr/>
      </xdr:nvSpPr>
      <xdr:spPr>
        <a:xfrm>
          <a:off x="11227022250" y="5076824"/>
          <a:ext cx="9048750" cy="1666875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  <xdr:twoCellAnchor>
    <xdr:from>
      <xdr:col>0</xdr:col>
      <xdr:colOff>66675</xdr:colOff>
      <xdr:row>18</xdr:row>
      <xdr:rowOff>38100</xdr:rowOff>
    </xdr:from>
    <xdr:to>
      <xdr:col>13</xdr:col>
      <xdr:colOff>200025</xdr:colOff>
      <xdr:row>26</xdr:row>
      <xdr:rowOff>133350</xdr:rowOff>
    </xdr:to>
    <xdr:sp macro="" textlink="">
      <xdr:nvSpPr>
        <xdr:cNvPr id="82" name="Rounded Rectangle 81"/>
        <xdr:cNvSpPr/>
      </xdr:nvSpPr>
      <xdr:spPr>
        <a:xfrm>
          <a:off x="11227031775" y="3295650"/>
          <a:ext cx="9048750" cy="154305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  <xdr:twoCellAnchor>
    <xdr:from>
      <xdr:col>1</xdr:col>
      <xdr:colOff>618392</xdr:colOff>
      <xdr:row>19</xdr:row>
      <xdr:rowOff>19782</xdr:rowOff>
    </xdr:from>
    <xdr:to>
      <xdr:col>4</xdr:col>
      <xdr:colOff>147115</xdr:colOff>
      <xdr:row>28</xdr:row>
      <xdr:rowOff>93050</xdr:rowOff>
    </xdr:to>
    <xdr:grpSp>
      <xdr:nvGrpSpPr>
        <xdr:cNvPr id="8" name="تربيت فرهنگي"/>
        <xdr:cNvGrpSpPr/>
      </xdr:nvGrpSpPr>
      <xdr:grpSpPr>
        <a:xfrm>
          <a:off x="11233256885" y="3639282"/>
          <a:ext cx="1586123" cy="1787768"/>
          <a:chOff x="11282474131" y="75194"/>
          <a:chExt cx="1594915" cy="1651349"/>
        </a:xfrm>
        <a:effectLst/>
      </xdr:grpSpPr>
      <xdr:graphicFrame macro="">
        <xdr:nvGraphicFramePr>
          <xdr:cNvPr id="9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Sheet2!J5">
        <xdr:nvSpPr>
          <xdr:cNvPr id="10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23C47FCF-81A5-4142-92F0-80689F06842E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B5">
        <xdr:nvSpPr>
          <xdr:cNvPr id="11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AEBFEC33-1B21-452C-A40F-7E4AE9E4562F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2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  <xdr:graphicFrame macro="">
        <xdr:nvGraphicFramePr>
          <xdr:cNvPr id="13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3</xdr:col>
      <xdr:colOff>507756</xdr:colOff>
      <xdr:row>19</xdr:row>
      <xdr:rowOff>19782</xdr:rowOff>
    </xdr:from>
    <xdr:to>
      <xdr:col>6</xdr:col>
      <xdr:colOff>36478</xdr:colOff>
      <xdr:row>28</xdr:row>
      <xdr:rowOff>93050</xdr:rowOff>
    </xdr:to>
    <xdr:grpSp>
      <xdr:nvGrpSpPr>
        <xdr:cNvPr id="14" name="زيستي"/>
        <xdr:cNvGrpSpPr/>
      </xdr:nvGrpSpPr>
      <xdr:grpSpPr>
        <a:xfrm>
          <a:off x="11231995922" y="3639282"/>
          <a:ext cx="1586122" cy="1787768"/>
          <a:chOff x="11282474131" y="75194"/>
          <a:chExt cx="1594915" cy="1651349"/>
        </a:xfrm>
        <a:effectLst/>
      </xdr:grpSpPr>
      <xdr:graphicFrame macro="">
        <xdr:nvGraphicFramePr>
          <xdr:cNvPr id="15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6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Sheet2!J6">
        <xdr:nvSpPr>
          <xdr:cNvPr id="17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F41E82EE-5766-485A-8BBA-87912E2DB40F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B6">
        <xdr:nvSpPr>
          <xdr:cNvPr id="18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1A48CB1A-F15E-48A1-96AB-AB09C04EF03E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9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5</xdr:col>
      <xdr:colOff>397119</xdr:colOff>
      <xdr:row>19</xdr:row>
      <xdr:rowOff>19782</xdr:rowOff>
    </xdr:from>
    <xdr:to>
      <xdr:col>7</xdr:col>
      <xdr:colOff>611641</xdr:colOff>
      <xdr:row>28</xdr:row>
      <xdr:rowOff>93051</xdr:rowOff>
    </xdr:to>
    <xdr:grpSp>
      <xdr:nvGrpSpPr>
        <xdr:cNvPr id="20" name="هنري"/>
        <xdr:cNvGrpSpPr/>
      </xdr:nvGrpSpPr>
      <xdr:grpSpPr>
        <a:xfrm>
          <a:off x="11230734959" y="3639282"/>
          <a:ext cx="1586122" cy="1787769"/>
          <a:chOff x="11282474131" y="75194"/>
          <a:chExt cx="1594915" cy="1651349"/>
        </a:xfrm>
        <a:effectLst/>
      </xdr:grpSpPr>
      <xdr:graphicFrame macro="">
        <xdr:nvGraphicFramePr>
          <xdr:cNvPr id="21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22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Sheet2!J7">
        <xdr:nvSpPr>
          <xdr:cNvPr id="23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EDB5458-A9E4-4866-B49A-EFE3313015CF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B7">
        <xdr:nvSpPr>
          <xdr:cNvPr id="24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4B590D6A-4F8C-49F6-AD6F-66852CB397A5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25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7</xdr:col>
      <xdr:colOff>286482</xdr:colOff>
      <xdr:row>19</xdr:row>
      <xdr:rowOff>10257</xdr:rowOff>
    </xdr:from>
    <xdr:to>
      <xdr:col>9</xdr:col>
      <xdr:colOff>501005</xdr:colOff>
      <xdr:row>28</xdr:row>
      <xdr:rowOff>83526</xdr:rowOff>
    </xdr:to>
    <xdr:grpSp>
      <xdr:nvGrpSpPr>
        <xdr:cNvPr id="26" name="عاطفي"/>
        <xdr:cNvGrpSpPr/>
      </xdr:nvGrpSpPr>
      <xdr:grpSpPr>
        <a:xfrm>
          <a:off x="11229473995" y="3629757"/>
          <a:ext cx="1586123" cy="1787769"/>
          <a:chOff x="11282474131" y="75194"/>
          <a:chExt cx="1594915" cy="1651349"/>
        </a:xfrm>
        <a:effectLst/>
      </xdr:grpSpPr>
      <xdr:graphicFrame macro="">
        <xdr:nvGraphicFramePr>
          <xdr:cNvPr id="27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28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sp macro="" textlink="Sheet2!J8">
        <xdr:nvSpPr>
          <xdr:cNvPr id="29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38442137-CFAE-4ED8-9F2B-087904FFE3B6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B8">
        <xdr:nvSpPr>
          <xdr:cNvPr id="30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C1FE3471-6423-40A9-B5B6-1FF24CF97320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31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9</xdr:col>
      <xdr:colOff>175846</xdr:colOff>
      <xdr:row>19</xdr:row>
      <xdr:rowOff>10257</xdr:rowOff>
    </xdr:from>
    <xdr:to>
      <xdr:col>11</xdr:col>
      <xdr:colOff>393299</xdr:colOff>
      <xdr:row>28</xdr:row>
      <xdr:rowOff>83526</xdr:rowOff>
    </xdr:to>
    <xdr:grpSp>
      <xdr:nvGrpSpPr>
        <xdr:cNvPr id="32" name="علمي"/>
        <xdr:cNvGrpSpPr/>
      </xdr:nvGrpSpPr>
      <xdr:grpSpPr>
        <a:xfrm>
          <a:off x="11228210101" y="3629757"/>
          <a:ext cx="1589053" cy="1787769"/>
          <a:chOff x="11282474131" y="75194"/>
          <a:chExt cx="1594915" cy="1651349"/>
        </a:xfrm>
        <a:effectLst/>
      </xdr:grpSpPr>
      <xdr:graphicFrame macro="">
        <xdr:nvGraphicFramePr>
          <xdr:cNvPr id="33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34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  <xdr:sp macro="" textlink="Sheet2!J9">
        <xdr:nvSpPr>
          <xdr:cNvPr id="35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12E2E9D8-1DE7-48B2-BA55-92CDD5AA5F93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B9">
        <xdr:nvSpPr>
          <xdr:cNvPr id="36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24F4B6E3-1659-42D6-A37E-11243454C691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37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0</xdr:col>
      <xdr:colOff>43232</xdr:colOff>
      <xdr:row>19</xdr:row>
      <xdr:rowOff>19782</xdr:rowOff>
    </xdr:from>
    <xdr:to>
      <xdr:col>2</xdr:col>
      <xdr:colOff>257754</xdr:colOff>
      <xdr:row>28</xdr:row>
      <xdr:rowOff>93050</xdr:rowOff>
    </xdr:to>
    <xdr:grpSp>
      <xdr:nvGrpSpPr>
        <xdr:cNvPr id="38" name="تربيت ديني"/>
        <xdr:cNvGrpSpPr/>
      </xdr:nvGrpSpPr>
      <xdr:grpSpPr>
        <a:xfrm>
          <a:off x="11234517846" y="3639282"/>
          <a:ext cx="1586122" cy="1787768"/>
          <a:chOff x="11280012909" y="80595"/>
          <a:chExt cx="1594915" cy="1721826"/>
        </a:xfrm>
      </xdr:grpSpPr>
      <xdr:graphicFrame macro="">
        <xdr:nvGraphicFramePr>
          <xdr:cNvPr id="39" name="Pie Chart"/>
          <xdr:cNvGraphicFramePr>
            <a:graphicFrameLocks/>
          </xdr:cNvGraphicFramePr>
        </xdr:nvGraphicFramePr>
        <xdr:xfrm>
          <a:off x="11280012909" y="80595"/>
          <a:ext cx="1584383" cy="172182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sp macro="" textlink="Sheet2!J3">
        <xdr:nvSpPr>
          <xdr:cNvPr id="40" name="Description"/>
          <xdr:cNvSpPr txBox="1"/>
        </xdr:nvSpPr>
        <xdr:spPr>
          <a:xfrm>
            <a:off x="11280023441" y="1387802"/>
            <a:ext cx="1584383" cy="291178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1ED40D56-F569-47AA-AE39-A32BC402E72F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B4">
        <xdr:nvSpPr>
          <xdr:cNvPr id="41" name="Value"/>
          <xdr:cNvSpPr txBox="1"/>
        </xdr:nvSpPr>
        <xdr:spPr>
          <a:xfrm>
            <a:off x="11280568028" y="911307"/>
            <a:ext cx="424962" cy="3361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D017DB36-EC02-497E-AB72-F852C042D7E4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42" name="Zero Point"/>
          <xdr:cNvSpPr/>
        </xdr:nvSpPr>
        <xdr:spPr>
          <a:xfrm>
            <a:off x="11280770169" y="903483"/>
            <a:ext cx="72000" cy="75073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  <xdr:graphicFrame macro="">
        <xdr:nvGraphicFramePr>
          <xdr:cNvPr id="43" name="Linear Chart"/>
          <xdr:cNvGraphicFramePr>
            <a:graphicFrameLocks/>
          </xdr:cNvGraphicFramePr>
        </xdr:nvGraphicFramePr>
        <xdr:xfrm>
          <a:off x="11280057480" y="170264"/>
          <a:ext cx="1484618" cy="1043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</xdr:grpSp>
    <xdr:clientData/>
  </xdr:twoCellAnchor>
  <xdr:twoCellAnchor>
    <xdr:from>
      <xdr:col>11</xdr:col>
      <xdr:colOff>68140</xdr:colOff>
      <xdr:row>19</xdr:row>
      <xdr:rowOff>732</xdr:rowOff>
    </xdr:from>
    <xdr:to>
      <xdr:col>13</xdr:col>
      <xdr:colOff>282662</xdr:colOff>
      <xdr:row>28</xdr:row>
      <xdr:rowOff>74000</xdr:rowOff>
    </xdr:to>
    <xdr:grpSp>
      <xdr:nvGrpSpPr>
        <xdr:cNvPr id="44" name="فكري ـ ذهني"/>
        <xdr:cNvGrpSpPr/>
      </xdr:nvGrpSpPr>
      <xdr:grpSpPr>
        <a:xfrm>
          <a:off x="11226949138" y="3620232"/>
          <a:ext cx="1586122" cy="1787768"/>
          <a:chOff x="11282474131" y="75194"/>
          <a:chExt cx="1594915" cy="1651349"/>
        </a:xfrm>
        <a:effectLst/>
      </xdr:grpSpPr>
      <xdr:graphicFrame macro="">
        <xdr:nvGraphicFramePr>
          <xdr:cNvPr id="45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  <xdr:graphicFrame macro="">
        <xdr:nvGraphicFramePr>
          <xdr:cNvPr id="46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  <xdr:sp macro="" textlink="Sheet2!J10">
        <xdr:nvSpPr>
          <xdr:cNvPr id="47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995B041-5E2D-478E-AF69-D11B3AB5FCE1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B10">
        <xdr:nvSpPr>
          <xdr:cNvPr id="48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DA3808C9-32B3-4461-9BEA-9285BBEA7A8B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49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0</xdr:col>
      <xdr:colOff>77001</xdr:colOff>
      <xdr:row>0</xdr:row>
      <xdr:rowOff>51289</xdr:rowOff>
    </xdr:from>
    <xdr:to>
      <xdr:col>3</xdr:col>
      <xdr:colOff>477460</xdr:colOff>
      <xdr:row>17</xdr:row>
      <xdr:rowOff>109904</xdr:rowOff>
    </xdr:to>
    <xdr:grpSp>
      <xdr:nvGrpSpPr>
        <xdr:cNvPr id="67" name="Tarbiat_Kol"/>
        <xdr:cNvGrpSpPr/>
      </xdr:nvGrpSpPr>
      <xdr:grpSpPr>
        <a:xfrm>
          <a:off x="11233612340" y="51289"/>
          <a:ext cx="2457859" cy="3297115"/>
          <a:chOff x="11233612340" y="51289"/>
          <a:chExt cx="2457859" cy="3135190"/>
        </a:xfrm>
      </xdr:grpSpPr>
      <xdr:graphicFrame macro="">
        <xdr:nvGraphicFramePr>
          <xdr:cNvPr id="3" name="Pie Chart"/>
          <xdr:cNvGraphicFramePr>
            <a:graphicFrameLocks/>
          </xdr:cNvGraphicFramePr>
        </xdr:nvGraphicFramePr>
        <xdr:xfrm>
          <a:off x="11233612340" y="51289"/>
          <a:ext cx="2457859" cy="313519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5"/>
          </a:graphicData>
        </a:graphic>
      </xdr:graphicFrame>
      <xdr:graphicFrame macro="">
        <xdr:nvGraphicFramePr>
          <xdr:cNvPr id="4" name="Linear Chart"/>
          <xdr:cNvGraphicFramePr>
            <a:graphicFrameLocks/>
          </xdr:cNvGraphicFramePr>
        </xdr:nvGraphicFramePr>
        <xdr:xfrm>
          <a:off x="11233710058" y="243139"/>
          <a:ext cx="2303093" cy="189986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6"/>
          </a:graphicData>
        </a:graphic>
      </xdr:graphicFrame>
      <xdr:sp macro="" textlink="Sheet2!B3">
        <xdr:nvSpPr>
          <xdr:cNvPr id="6" name="Value"/>
          <xdr:cNvSpPr txBox="1"/>
        </xdr:nvSpPr>
        <xdr:spPr>
          <a:xfrm>
            <a:off x="11234302830" y="1346675"/>
            <a:ext cx="1008077" cy="6120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ctr" rtl="1"/>
            <a:fld id="{E0698A5D-EB0F-42C2-A2B1-E8430E27EEA9}" type="TxLink">
              <a:rPr lang="fa-IR" sz="2000" b="1">
                <a:solidFill>
                  <a:schemeClr val="bg1"/>
                </a:solidFill>
                <a:cs typeface="B Nazanin" pitchFamily="2" charset="-78"/>
              </a:rPr>
              <a:pPr algn="ctr" rtl="1"/>
              <a:t>#DIV/0!</a:t>
            </a:fld>
            <a:endParaRPr lang="fa-IR" sz="20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7" name="Zero Point"/>
          <xdr:cNvSpPr/>
        </xdr:nvSpPr>
        <xdr:spPr>
          <a:xfrm>
            <a:off x="11234730189" y="1223819"/>
            <a:ext cx="143486" cy="142305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  <xdr:sp macro="" textlink="">
        <xdr:nvSpPr>
          <xdr:cNvPr id="50" name="Label"/>
          <xdr:cNvSpPr txBox="1"/>
        </xdr:nvSpPr>
        <xdr:spPr>
          <a:xfrm>
            <a:off x="11234284059" y="2367329"/>
            <a:ext cx="1532792" cy="5231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r>
              <a:rPr lang="fa-IR" sz="1400">
                <a:solidFill>
                  <a:schemeClr val="bg1"/>
                </a:solidFill>
                <a:cs typeface="B Koodak" pitchFamily="2" charset="-78"/>
              </a:rPr>
              <a:t>درصد تحقق</a:t>
            </a:r>
            <a:r>
              <a:rPr lang="fa-IR" sz="1400" baseline="0">
                <a:solidFill>
                  <a:schemeClr val="bg1"/>
                </a:solidFill>
                <a:cs typeface="B Koodak" pitchFamily="2" charset="-78"/>
              </a:rPr>
              <a:t> اهداف :</a:t>
            </a:r>
            <a:endParaRPr lang="fa-IR" sz="1400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'برنامه 95 ـ 94'!W3">
        <xdr:nvSpPr>
          <xdr:cNvPr id="51" name="Percent"/>
          <xdr:cNvSpPr txBox="1"/>
        </xdr:nvSpPr>
        <xdr:spPr>
          <a:xfrm>
            <a:off x="11233645606" y="2310911"/>
            <a:ext cx="793595" cy="5355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03587EA4-3D7F-48E5-8648-09DC416489F9}" type="TxLink">
              <a:rPr lang="fa-IR" sz="2000" b="0">
                <a:solidFill>
                  <a:schemeClr val="bg1"/>
                </a:solidFill>
                <a:cs typeface="B Koodak" pitchFamily="2" charset="-78"/>
              </a:rPr>
              <a:pPr algn="r" rtl="1"/>
              <a:t>#DIV/0!</a:t>
            </a:fld>
            <a:endParaRPr lang="fa-IR" sz="2000" b="0">
              <a:solidFill>
                <a:schemeClr val="bg1"/>
              </a:solidFill>
              <a:cs typeface="B Koodak" pitchFamily="2" charset="-78"/>
            </a:endParaRPr>
          </a:p>
        </xdr:txBody>
      </xdr:sp>
    </xdr:grpSp>
    <xdr:clientData/>
  </xdr:twoCellAnchor>
  <xdr:twoCellAnchor>
    <xdr:from>
      <xdr:col>4</xdr:col>
      <xdr:colOff>595918</xdr:colOff>
      <xdr:row>0</xdr:row>
      <xdr:rowOff>51289</xdr:rowOff>
    </xdr:from>
    <xdr:to>
      <xdr:col>8</xdr:col>
      <xdr:colOff>329627</xdr:colOff>
      <xdr:row>17</xdr:row>
      <xdr:rowOff>109904</xdr:rowOff>
    </xdr:to>
    <xdr:grpSp>
      <xdr:nvGrpSpPr>
        <xdr:cNvPr id="68" name="Poshtibani_Kol"/>
        <xdr:cNvGrpSpPr/>
      </xdr:nvGrpSpPr>
      <xdr:grpSpPr>
        <a:xfrm>
          <a:off x="11230331173" y="51289"/>
          <a:ext cx="2476909" cy="3297115"/>
          <a:chOff x="11233612340" y="51289"/>
          <a:chExt cx="2457859" cy="3135190"/>
        </a:xfrm>
      </xdr:grpSpPr>
      <xdr:graphicFrame macro="">
        <xdr:nvGraphicFramePr>
          <xdr:cNvPr id="69" name="Pie Chart"/>
          <xdr:cNvGraphicFramePr>
            <a:graphicFrameLocks/>
          </xdr:cNvGraphicFramePr>
        </xdr:nvGraphicFramePr>
        <xdr:xfrm>
          <a:off x="11233612340" y="51289"/>
          <a:ext cx="2457859" cy="313519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7"/>
          </a:graphicData>
        </a:graphic>
      </xdr:graphicFrame>
      <xdr:graphicFrame macro="">
        <xdr:nvGraphicFramePr>
          <xdr:cNvPr id="70" name="Linear Chart"/>
          <xdr:cNvGraphicFramePr>
            <a:graphicFrameLocks/>
          </xdr:cNvGraphicFramePr>
        </xdr:nvGraphicFramePr>
        <xdr:xfrm>
          <a:off x="11233710058" y="243139"/>
          <a:ext cx="2303093" cy="189986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8"/>
          </a:graphicData>
        </a:graphic>
      </xdr:graphicFrame>
      <xdr:sp macro="" textlink="Sheet2!B11">
        <xdr:nvSpPr>
          <xdr:cNvPr id="71" name="Value"/>
          <xdr:cNvSpPr txBox="1"/>
        </xdr:nvSpPr>
        <xdr:spPr>
          <a:xfrm>
            <a:off x="11234302830" y="1346675"/>
            <a:ext cx="1008077" cy="6120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ctr" rtl="1"/>
            <a:fld id="{D7BE90B6-1590-4844-9CA7-732BCB3DD83B}" type="TxLink">
              <a:rPr lang="fa-IR" sz="2000" b="1">
                <a:solidFill>
                  <a:schemeClr val="bg1"/>
                </a:solidFill>
                <a:cs typeface="B Nazanin" pitchFamily="2" charset="-78"/>
              </a:rPr>
              <a:pPr algn="ctr" rtl="1"/>
              <a:t>#DIV/0!</a:t>
            </a:fld>
            <a:endParaRPr lang="fa-IR" sz="20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72" name="Zero Point"/>
          <xdr:cNvSpPr/>
        </xdr:nvSpPr>
        <xdr:spPr>
          <a:xfrm>
            <a:off x="11234730189" y="1223819"/>
            <a:ext cx="143486" cy="142305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  <xdr:sp macro="" textlink="">
        <xdr:nvSpPr>
          <xdr:cNvPr id="73" name="Label"/>
          <xdr:cNvSpPr txBox="1"/>
        </xdr:nvSpPr>
        <xdr:spPr>
          <a:xfrm>
            <a:off x="11234382794" y="2575645"/>
            <a:ext cx="1532792" cy="5231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r>
              <a:rPr lang="fa-IR" sz="1400">
                <a:solidFill>
                  <a:schemeClr val="bg1"/>
                </a:solidFill>
                <a:cs typeface="B Koodak" pitchFamily="2" charset="-78"/>
              </a:rPr>
              <a:t>درصد تحقق</a:t>
            </a:r>
            <a:r>
              <a:rPr lang="fa-IR" sz="1400" baseline="0">
                <a:solidFill>
                  <a:schemeClr val="bg1"/>
                </a:solidFill>
                <a:cs typeface="B Koodak" pitchFamily="2" charset="-78"/>
              </a:rPr>
              <a:t> اهداف :</a:t>
            </a:r>
            <a:endParaRPr lang="fa-IR" sz="1400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'برنامه 95 ـ 94'!W83">
        <xdr:nvSpPr>
          <xdr:cNvPr id="74" name="Percent"/>
          <xdr:cNvSpPr txBox="1"/>
        </xdr:nvSpPr>
        <xdr:spPr>
          <a:xfrm>
            <a:off x="11233750639" y="2519227"/>
            <a:ext cx="677591" cy="5355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B6CFFF63-7EA6-4E98-949D-C390028F125B}" type="TxLink">
              <a:rPr lang="fa-IR" sz="2000" b="0">
                <a:solidFill>
                  <a:schemeClr val="bg1"/>
                </a:solidFill>
                <a:cs typeface="B Koodak" pitchFamily="2" charset="-78"/>
              </a:rPr>
              <a:pPr algn="r" rtl="1"/>
              <a:t>#DIV/0!</a:t>
            </a:fld>
            <a:endParaRPr lang="fa-IR" sz="2000" b="0">
              <a:solidFill>
                <a:schemeClr val="bg1"/>
              </a:solidFill>
              <a:cs typeface="B Koodak" pitchFamily="2" charset="-78"/>
            </a:endParaRPr>
          </a:p>
        </xdr:txBody>
      </xdr:sp>
    </xdr:grpSp>
    <xdr:clientData/>
  </xdr:twoCellAnchor>
  <xdr:twoCellAnchor>
    <xdr:from>
      <xdr:col>9</xdr:col>
      <xdr:colOff>467134</xdr:colOff>
      <xdr:row>0</xdr:row>
      <xdr:rowOff>51289</xdr:rowOff>
    </xdr:from>
    <xdr:to>
      <xdr:col>13</xdr:col>
      <xdr:colOff>181793</xdr:colOff>
      <xdr:row>17</xdr:row>
      <xdr:rowOff>109904</xdr:rowOff>
    </xdr:to>
    <xdr:grpSp>
      <xdr:nvGrpSpPr>
        <xdr:cNvPr id="75" name="Modiriai_Kol"/>
        <xdr:cNvGrpSpPr/>
      </xdr:nvGrpSpPr>
      <xdr:grpSpPr>
        <a:xfrm>
          <a:off x="11227050007" y="51289"/>
          <a:ext cx="2457859" cy="3297115"/>
          <a:chOff x="11233612340" y="51289"/>
          <a:chExt cx="2457859" cy="3135190"/>
        </a:xfrm>
      </xdr:grpSpPr>
      <xdr:graphicFrame macro="">
        <xdr:nvGraphicFramePr>
          <xdr:cNvPr id="76" name="Pie Chart"/>
          <xdr:cNvGraphicFramePr>
            <a:graphicFrameLocks/>
          </xdr:cNvGraphicFramePr>
        </xdr:nvGraphicFramePr>
        <xdr:xfrm>
          <a:off x="11233612340" y="51289"/>
          <a:ext cx="2457859" cy="313519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graphicFrame macro="">
        <xdr:nvGraphicFramePr>
          <xdr:cNvPr id="77" name="Linear Chart"/>
          <xdr:cNvGraphicFramePr>
            <a:graphicFrameLocks/>
          </xdr:cNvGraphicFramePr>
        </xdr:nvGraphicFramePr>
        <xdr:xfrm>
          <a:off x="11233710058" y="243139"/>
          <a:ext cx="2303093" cy="189986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0"/>
          </a:graphicData>
        </a:graphic>
      </xdr:graphicFrame>
      <xdr:sp macro="" textlink="Sheet2!B19">
        <xdr:nvSpPr>
          <xdr:cNvPr id="78" name="Value"/>
          <xdr:cNvSpPr txBox="1"/>
        </xdr:nvSpPr>
        <xdr:spPr>
          <a:xfrm>
            <a:off x="11234302830" y="1346675"/>
            <a:ext cx="1008077" cy="6120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ctr" rtl="1"/>
            <a:fld id="{FD7BEE1F-A850-4536-87AC-373ED8892F3E}" type="TxLink">
              <a:rPr lang="fa-IR" sz="2000" b="1">
                <a:solidFill>
                  <a:schemeClr val="bg1"/>
                </a:solidFill>
                <a:cs typeface="B Nazanin" pitchFamily="2" charset="-78"/>
              </a:rPr>
              <a:pPr algn="ctr" rtl="1"/>
              <a:t>#DIV/0!</a:t>
            </a:fld>
            <a:endParaRPr lang="fa-IR" sz="20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79" name="Zero Point"/>
          <xdr:cNvSpPr/>
        </xdr:nvSpPr>
        <xdr:spPr>
          <a:xfrm>
            <a:off x="11234730189" y="1223819"/>
            <a:ext cx="143486" cy="142305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  <xdr:sp macro="" textlink="">
        <xdr:nvSpPr>
          <xdr:cNvPr id="80" name="Label"/>
          <xdr:cNvSpPr txBox="1"/>
        </xdr:nvSpPr>
        <xdr:spPr>
          <a:xfrm>
            <a:off x="11234372613" y="2602817"/>
            <a:ext cx="1532792" cy="5231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r>
              <a:rPr lang="fa-IR" sz="1400">
                <a:solidFill>
                  <a:schemeClr val="bg1"/>
                </a:solidFill>
                <a:cs typeface="B Koodak" pitchFamily="2" charset="-78"/>
              </a:rPr>
              <a:t>درصد تحقق</a:t>
            </a:r>
            <a:r>
              <a:rPr lang="fa-IR" sz="1400" baseline="0">
                <a:solidFill>
                  <a:schemeClr val="bg1"/>
                </a:solidFill>
                <a:cs typeface="B Koodak" pitchFamily="2" charset="-78"/>
              </a:rPr>
              <a:t> اهداف :</a:t>
            </a:r>
            <a:endParaRPr lang="fa-IR" sz="1400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'برنامه 95 ـ 94'!W140">
        <xdr:nvSpPr>
          <xdr:cNvPr id="81" name="Percent"/>
          <xdr:cNvSpPr txBox="1"/>
        </xdr:nvSpPr>
        <xdr:spPr>
          <a:xfrm>
            <a:off x="11233657569" y="2546399"/>
            <a:ext cx="670940" cy="5355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4049B742-B48E-4B92-9C41-ED77EBB033E2}" type="TxLink">
              <a:rPr lang="fa-IR" sz="2000" b="0">
                <a:solidFill>
                  <a:schemeClr val="bg1"/>
                </a:solidFill>
                <a:cs typeface="B Koodak" pitchFamily="2" charset="-78"/>
              </a:rPr>
              <a:pPr algn="r" rtl="1"/>
              <a:t>#DIV/0!</a:t>
            </a:fld>
            <a:endParaRPr lang="fa-IR" sz="2000" b="0">
              <a:solidFill>
                <a:schemeClr val="bg1"/>
              </a:solidFill>
              <a:cs typeface="B Koodak" pitchFamily="2" charset="-78"/>
            </a:endParaRPr>
          </a:p>
        </xdr:txBody>
      </xdr:sp>
    </xdr:grpSp>
    <xdr:clientData/>
  </xdr:twoCellAnchor>
  <xdr:twoCellAnchor>
    <xdr:from>
      <xdr:col>1</xdr:col>
      <xdr:colOff>575160</xdr:colOff>
      <xdr:row>29</xdr:row>
      <xdr:rowOff>85725</xdr:rowOff>
    </xdr:from>
    <xdr:to>
      <xdr:col>4</xdr:col>
      <xdr:colOff>103883</xdr:colOff>
      <xdr:row>38</xdr:row>
      <xdr:rowOff>158993</xdr:rowOff>
    </xdr:to>
    <xdr:grpSp>
      <xdr:nvGrpSpPr>
        <xdr:cNvPr id="83" name="برنامه درسي"/>
        <xdr:cNvGrpSpPr/>
      </xdr:nvGrpSpPr>
      <xdr:grpSpPr>
        <a:xfrm>
          <a:off x="11233300117" y="5610225"/>
          <a:ext cx="1586123" cy="1787768"/>
          <a:chOff x="11282474131" y="75194"/>
          <a:chExt cx="1594915" cy="1651349"/>
        </a:xfrm>
        <a:effectLst/>
      </xdr:grpSpPr>
      <xdr:graphicFrame macro="">
        <xdr:nvGraphicFramePr>
          <xdr:cNvPr id="84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1"/>
          </a:graphicData>
        </a:graphic>
      </xdr:graphicFrame>
      <xdr:sp macro="" textlink="Sheet2!J5">
        <xdr:nvSpPr>
          <xdr:cNvPr id="85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23C47FCF-81A5-4142-92F0-80689F06842E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B13">
        <xdr:nvSpPr>
          <xdr:cNvPr id="86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54F6580F-31E8-4E13-B808-BA98A66080A4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87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  <xdr:graphicFrame macro="">
        <xdr:nvGraphicFramePr>
          <xdr:cNvPr id="88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2"/>
          </a:graphicData>
        </a:graphic>
      </xdr:graphicFrame>
    </xdr:grpSp>
    <xdr:clientData/>
  </xdr:twoCellAnchor>
  <xdr:twoCellAnchor>
    <xdr:from>
      <xdr:col>3</xdr:col>
      <xdr:colOff>464524</xdr:colOff>
      <xdr:row>29</xdr:row>
      <xdr:rowOff>85725</xdr:rowOff>
    </xdr:from>
    <xdr:to>
      <xdr:col>5</xdr:col>
      <xdr:colOff>679046</xdr:colOff>
      <xdr:row>38</xdr:row>
      <xdr:rowOff>158993</xdr:rowOff>
    </xdr:to>
    <xdr:grpSp>
      <xdr:nvGrpSpPr>
        <xdr:cNvPr id="89" name="مبلمان"/>
        <xdr:cNvGrpSpPr/>
      </xdr:nvGrpSpPr>
      <xdr:grpSpPr>
        <a:xfrm>
          <a:off x="11232039154" y="5610225"/>
          <a:ext cx="1586122" cy="1787768"/>
          <a:chOff x="11282474131" y="75194"/>
          <a:chExt cx="1594915" cy="1651349"/>
        </a:xfrm>
        <a:effectLst/>
      </xdr:grpSpPr>
      <xdr:graphicFrame macro="">
        <xdr:nvGraphicFramePr>
          <xdr:cNvPr id="90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3"/>
          </a:graphicData>
        </a:graphic>
      </xdr:graphicFrame>
      <xdr:graphicFrame macro="">
        <xdr:nvGraphicFramePr>
          <xdr:cNvPr id="91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4"/>
          </a:graphicData>
        </a:graphic>
      </xdr:graphicFrame>
      <xdr:sp macro="" textlink="Sheet2!J6">
        <xdr:nvSpPr>
          <xdr:cNvPr id="92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F41E82EE-5766-485A-8BBA-87912E2DB40F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B14">
        <xdr:nvSpPr>
          <xdr:cNvPr id="93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72B498AA-BD0D-4FB9-B777-AD4115708668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94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5</xdr:col>
      <xdr:colOff>353887</xdr:colOff>
      <xdr:row>29</xdr:row>
      <xdr:rowOff>85725</xdr:rowOff>
    </xdr:from>
    <xdr:to>
      <xdr:col>7</xdr:col>
      <xdr:colOff>568409</xdr:colOff>
      <xdr:row>38</xdr:row>
      <xdr:rowOff>158994</xdr:rowOff>
    </xdr:to>
    <xdr:grpSp>
      <xdr:nvGrpSpPr>
        <xdr:cNvPr id="95" name="ارزشيابي"/>
        <xdr:cNvGrpSpPr/>
      </xdr:nvGrpSpPr>
      <xdr:grpSpPr>
        <a:xfrm>
          <a:off x="11230778191" y="5610225"/>
          <a:ext cx="1586122" cy="1787769"/>
          <a:chOff x="11282474131" y="75194"/>
          <a:chExt cx="1594915" cy="1651349"/>
        </a:xfrm>
        <a:effectLst/>
      </xdr:grpSpPr>
      <xdr:graphicFrame macro="">
        <xdr:nvGraphicFramePr>
          <xdr:cNvPr id="96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5"/>
          </a:graphicData>
        </a:graphic>
      </xdr:graphicFrame>
      <xdr:graphicFrame macro="">
        <xdr:nvGraphicFramePr>
          <xdr:cNvPr id="97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6"/>
          </a:graphicData>
        </a:graphic>
      </xdr:graphicFrame>
      <xdr:sp macro="" textlink="Sheet2!J7">
        <xdr:nvSpPr>
          <xdr:cNvPr id="98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EDB5458-A9E4-4866-B49A-EFE3313015CF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B15">
        <xdr:nvSpPr>
          <xdr:cNvPr id="99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474AC539-E0E8-45A4-ABBC-3676C7D18A44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00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7</xdr:col>
      <xdr:colOff>243250</xdr:colOff>
      <xdr:row>29</xdr:row>
      <xdr:rowOff>76200</xdr:rowOff>
    </xdr:from>
    <xdr:to>
      <xdr:col>9</xdr:col>
      <xdr:colOff>457773</xdr:colOff>
      <xdr:row>38</xdr:row>
      <xdr:rowOff>149469</xdr:rowOff>
    </xdr:to>
    <xdr:grpSp>
      <xdr:nvGrpSpPr>
        <xdr:cNvPr id="101" name="تكنولوژي"/>
        <xdr:cNvGrpSpPr/>
      </xdr:nvGrpSpPr>
      <xdr:grpSpPr>
        <a:xfrm>
          <a:off x="11229517227" y="5600700"/>
          <a:ext cx="1586123" cy="1787769"/>
          <a:chOff x="11282474131" y="75194"/>
          <a:chExt cx="1594915" cy="1651349"/>
        </a:xfrm>
        <a:effectLst/>
      </xdr:grpSpPr>
      <xdr:graphicFrame macro="">
        <xdr:nvGraphicFramePr>
          <xdr:cNvPr id="102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7"/>
          </a:graphicData>
        </a:graphic>
      </xdr:graphicFrame>
      <xdr:graphicFrame macro="">
        <xdr:nvGraphicFramePr>
          <xdr:cNvPr id="103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8"/>
          </a:graphicData>
        </a:graphic>
      </xdr:graphicFrame>
      <xdr:sp macro="" textlink="Sheet2!J8">
        <xdr:nvSpPr>
          <xdr:cNvPr id="104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38442137-CFAE-4ED8-9F2B-087904FFE3B6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B16">
        <xdr:nvSpPr>
          <xdr:cNvPr id="105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C1A5C5F6-408C-41C9-A6B4-9C29381837B2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06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9</xdr:col>
      <xdr:colOff>132614</xdr:colOff>
      <xdr:row>29</xdr:row>
      <xdr:rowOff>76200</xdr:rowOff>
    </xdr:from>
    <xdr:to>
      <xdr:col>11</xdr:col>
      <xdr:colOff>350067</xdr:colOff>
      <xdr:row>38</xdr:row>
      <xdr:rowOff>149469</xdr:rowOff>
    </xdr:to>
    <xdr:grpSp>
      <xdr:nvGrpSpPr>
        <xdr:cNvPr id="107" name="معلمان"/>
        <xdr:cNvGrpSpPr/>
      </xdr:nvGrpSpPr>
      <xdr:grpSpPr>
        <a:xfrm>
          <a:off x="11228253333" y="5600700"/>
          <a:ext cx="1589053" cy="1787769"/>
          <a:chOff x="11282474131" y="75194"/>
          <a:chExt cx="1594915" cy="1651349"/>
        </a:xfrm>
        <a:effectLst/>
      </xdr:grpSpPr>
      <xdr:graphicFrame macro="">
        <xdr:nvGraphicFramePr>
          <xdr:cNvPr id="108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9"/>
          </a:graphicData>
        </a:graphic>
      </xdr:graphicFrame>
      <xdr:graphicFrame macro="">
        <xdr:nvGraphicFramePr>
          <xdr:cNvPr id="109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0"/>
          </a:graphicData>
        </a:graphic>
      </xdr:graphicFrame>
      <xdr:sp macro="" textlink="Sheet2!J9">
        <xdr:nvSpPr>
          <xdr:cNvPr id="110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12E2E9D8-1DE7-48B2-BA55-92CDD5AA5F93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B17">
        <xdr:nvSpPr>
          <xdr:cNvPr id="111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54D25D0F-B413-4494-9163-CB0468FB32BF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12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0</xdr:col>
      <xdr:colOff>0</xdr:colOff>
      <xdr:row>29</xdr:row>
      <xdr:rowOff>85725</xdr:rowOff>
    </xdr:from>
    <xdr:to>
      <xdr:col>2</xdr:col>
      <xdr:colOff>214522</xdr:colOff>
      <xdr:row>38</xdr:row>
      <xdr:rowOff>158993</xdr:rowOff>
    </xdr:to>
    <xdr:grpSp>
      <xdr:nvGrpSpPr>
        <xdr:cNvPr id="113" name="ياددهي يادگيري"/>
        <xdr:cNvGrpSpPr/>
      </xdr:nvGrpSpPr>
      <xdr:grpSpPr>
        <a:xfrm>
          <a:off x="11234561078" y="5610225"/>
          <a:ext cx="1586122" cy="1787768"/>
          <a:chOff x="11280012909" y="80595"/>
          <a:chExt cx="1594915" cy="1721826"/>
        </a:xfrm>
      </xdr:grpSpPr>
      <xdr:graphicFrame macro="">
        <xdr:nvGraphicFramePr>
          <xdr:cNvPr id="114" name="Pie Chart"/>
          <xdr:cNvGraphicFramePr>
            <a:graphicFrameLocks/>
          </xdr:cNvGraphicFramePr>
        </xdr:nvGraphicFramePr>
        <xdr:xfrm>
          <a:off x="11280012909" y="80595"/>
          <a:ext cx="1584383" cy="172182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1"/>
          </a:graphicData>
        </a:graphic>
      </xdr:graphicFrame>
      <xdr:sp macro="" textlink="Sheet2!J3">
        <xdr:nvSpPr>
          <xdr:cNvPr id="115" name="Description"/>
          <xdr:cNvSpPr txBox="1"/>
        </xdr:nvSpPr>
        <xdr:spPr>
          <a:xfrm>
            <a:off x="11280023441" y="1387802"/>
            <a:ext cx="1584383" cy="291178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1ED40D56-F569-47AA-AE39-A32BC402E72F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B12">
        <xdr:nvSpPr>
          <xdr:cNvPr id="116" name="Value"/>
          <xdr:cNvSpPr txBox="1"/>
        </xdr:nvSpPr>
        <xdr:spPr>
          <a:xfrm>
            <a:off x="11280568028" y="911307"/>
            <a:ext cx="424962" cy="3361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CD08FFD3-8E4C-459A-B4C3-EE57C8A88F57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17" name="Zero Point"/>
          <xdr:cNvSpPr/>
        </xdr:nvSpPr>
        <xdr:spPr>
          <a:xfrm>
            <a:off x="11280770169" y="903483"/>
            <a:ext cx="72000" cy="75073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  <xdr:graphicFrame macro="">
        <xdr:nvGraphicFramePr>
          <xdr:cNvPr id="118" name="Linear Chart"/>
          <xdr:cNvGraphicFramePr>
            <a:graphicFrameLocks/>
          </xdr:cNvGraphicFramePr>
        </xdr:nvGraphicFramePr>
        <xdr:xfrm>
          <a:off x="11280057480" y="170264"/>
          <a:ext cx="1484618" cy="1043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2"/>
          </a:graphicData>
        </a:graphic>
      </xdr:graphicFrame>
    </xdr:grpSp>
    <xdr:clientData/>
  </xdr:twoCellAnchor>
  <xdr:twoCellAnchor>
    <xdr:from>
      <xdr:col>11</xdr:col>
      <xdr:colOff>24908</xdr:colOff>
      <xdr:row>29</xdr:row>
      <xdr:rowOff>66675</xdr:rowOff>
    </xdr:from>
    <xdr:to>
      <xdr:col>13</xdr:col>
      <xdr:colOff>239430</xdr:colOff>
      <xdr:row>38</xdr:row>
      <xdr:rowOff>139943</xdr:rowOff>
    </xdr:to>
    <xdr:grpSp>
      <xdr:nvGrpSpPr>
        <xdr:cNvPr id="119" name="خانواده"/>
        <xdr:cNvGrpSpPr/>
      </xdr:nvGrpSpPr>
      <xdr:grpSpPr>
        <a:xfrm>
          <a:off x="11226992370" y="5591175"/>
          <a:ext cx="1586122" cy="1787768"/>
          <a:chOff x="11282474131" y="75194"/>
          <a:chExt cx="1594915" cy="1651349"/>
        </a:xfrm>
        <a:effectLst/>
      </xdr:grpSpPr>
      <xdr:graphicFrame macro="">
        <xdr:nvGraphicFramePr>
          <xdr:cNvPr id="120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3"/>
          </a:graphicData>
        </a:graphic>
      </xdr:graphicFrame>
      <xdr:graphicFrame macro="">
        <xdr:nvGraphicFramePr>
          <xdr:cNvPr id="121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4"/>
          </a:graphicData>
        </a:graphic>
      </xdr:graphicFrame>
      <xdr:sp macro="" textlink="Sheet2!J10">
        <xdr:nvSpPr>
          <xdr:cNvPr id="122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995B041-5E2D-478E-AF69-D11B3AB5FCE1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B18">
        <xdr:nvSpPr>
          <xdr:cNvPr id="123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760E7DF2-11BC-4904-A7C9-501CBFA285A9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24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1</xdr:col>
      <xdr:colOff>613260</xdr:colOff>
      <xdr:row>39</xdr:row>
      <xdr:rowOff>123825</xdr:rowOff>
    </xdr:from>
    <xdr:to>
      <xdr:col>4</xdr:col>
      <xdr:colOff>141983</xdr:colOff>
      <xdr:row>49</xdr:row>
      <xdr:rowOff>16118</xdr:rowOff>
    </xdr:to>
    <xdr:grpSp>
      <xdr:nvGrpSpPr>
        <xdr:cNvPr id="126" name="خدمات"/>
        <xdr:cNvGrpSpPr/>
      </xdr:nvGrpSpPr>
      <xdr:grpSpPr>
        <a:xfrm>
          <a:off x="11233262017" y="7553325"/>
          <a:ext cx="1586123" cy="1797293"/>
          <a:chOff x="11282474131" y="75194"/>
          <a:chExt cx="1594915" cy="1651349"/>
        </a:xfrm>
        <a:effectLst/>
      </xdr:grpSpPr>
      <xdr:graphicFrame macro="">
        <xdr:nvGraphicFramePr>
          <xdr:cNvPr id="127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5"/>
          </a:graphicData>
        </a:graphic>
      </xdr:graphicFrame>
      <xdr:sp macro="" textlink="Sheet2!J5">
        <xdr:nvSpPr>
          <xdr:cNvPr id="128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23C47FCF-81A5-4142-92F0-80689F06842E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B21">
        <xdr:nvSpPr>
          <xdr:cNvPr id="129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4D85239F-8C6B-4478-9F23-590A68ECFE02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30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  <xdr:graphicFrame macro="">
        <xdr:nvGraphicFramePr>
          <xdr:cNvPr id="131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6"/>
          </a:graphicData>
        </a:graphic>
      </xdr:graphicFrame>
    </xdr:grpSp>
    <xdr:clientData/>
  </xdr:twoCellAnchor>
  <xdr:twoCellAnchor>
    <xdr:from>
      <xdr:col>3</xdr:col>
      <xdr:colOff>502624</xdr:colOff>
      <xdr:row>39</xdr:row>
      <xdr:rowOff>123825</xdr:rowOff>
    </xdr:from>
    <xdr:to>
      <xdr:col>6</xdr:col>
      <xdr:colOff>31346</xdr:colOff>
      <xdr:row>49</xdr:row>
      <xdr:rowOff>16118</xdr:rowOff>
    </xdr:to>
    <xdr:grpSp>
      <xdr:nvGrpSpPr>
        <xdr:cNvPr id="132" name="تجهيزات و ساختمان"/>
        <xdr:cNvGrpSpPr/>
      </xdr:nvGrpSpPr>
      <xdr:grpSpPr>
        <a:xfrm>
          <a:off x="11232001054" y="7553325"/>
          <a:ext cx="1586122" cy="1797293"/>
          <a:chOff x="11282474131" y="75194"/>
          <a:chExt cx="1594915" cy="1651349"/>
        </a:xfrm>
        <a:effectLst/>
      </xdr:grpSpPr>
      <xdr:graphicFrame macro="">
        <xdr:nvGraphicFramePr>
          <xdr:cNvPr id="133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7"/>
          </a:graphicData>
        </a:graphic>
      </xdr:graphicFrame>
      <xdr:graphicFrame macro="">
        <xdr:nvGraphicFramePr>
          <xdr:cNvPr id="134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8"/>
          </a:graphicData>
        </a:graphic>
      </xdr:graphicFrame>
      <xdr:sp macro="" textlink="Sheet2!J6">
        <xdr:nvSpPr>
          <xdr:cNvPr id="135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F41E82EE-5766-485A-8BBA-87912E2DB40F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B22">
        <xdr:nvSpPr>
          <xdr:cNvPr id="136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0F7083ED-8556-46EB-8C50-E784C2C2DF1B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37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5</xdr:col>
      <xdr:colOff>391987</xdr:colOff>
      <xdr:row>39</xdr:row>
      <xdr:rowOff>123825</xdr:rowOff>
    </xdr:from>
    <xdr:to>
      <xdr:col>7</xdr:col>
      <xdr:colOff>606509</xdr:colOff>
      <xdr:row>49</xdr:row>
      <xdr:rowOff>16119</xdr:rowOff>
    </xdr:to>
    <xdr:grpSp>
      <xdr:nvGrpSpPr>
        <xdr:cNvPr id="138" name="نظام مستندسازي"/>
        <xdr:cNvGrpSpPr/>
      </xdr:nvGrpSpPr>
      <xdr:grpSpPr>
        <a:xfrm>
          <a:off x="11230740091" y="7553325"/>
          <a:ext cx="1586122" cy="1797294"/>
          <a:chOff x="11282474131" y="75194"/>
          <a:chExt cx="1594915" cy="1651349"/>
        </a:xfrm>
        <a:effectLst/>
      </xdr:grpSpPr>
      <xdr:graphicFrame macro="">
        <xdr:nvGraphicFramePr>
          <xdr:cNvPr id="139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9"/>
          </a:graphicData>
        </a:graphic>
      </xdr:graphicFrame>
      <xdr:graphicFrame macro="">
        <xdr:nvGraphicFramePr>
          <xdr:cNvPr id="140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0"/>
          </a:graphicData>
        </a:graphic>
      </xdr:graphicFrame>
      <xdr:sp macro="" textlink="Sheet2!J7">
        <xdr:nvSpPr>
          <xdr:cNvPr id="141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EDB5458-A9E4-4866-B49A-EFE3313015CF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B23">
        <xdr:nvSpPr>
          <xdr:cNvPr id="142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43D1A99F-8827-41EE-AD65-1948488BB68A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43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7</xdr:col>
      <xdr:colOff>281350</xdr:colOff>
      <xdr:row>39</xdr:row>
      <xdr:rowOff>114300</xdr:rowOff>
    </xdr:from>
    <xdr:to>
      <xdr:col>9</xdr:col>
      <xdr:colOff>495873</xdr:colOff>
      <xdr:row>49</xdr:row>
      <xdr:rowOff>6594</xdr:rowOff>
    </xdr:to>
    <xdr:grpSp>
      <xdr:nvGrpSpPr>
        <xdr:cNvPr id="144" name="نظام ارزيابي"/>
        <xdr:cNvGrpSpPr/>
      </xdr:nvGrpSpPr>
      <xdr:grpSpPr>
        <a:xfrm>
          <a:off x="11229479127" y="7543800"/>
          <a:ext cx="1586123" cy="1797294"/>
          <a:chOff x="11282474131" y="75194"/>
          <a:chExt cx="1594915" cy="1651349"/>
        </a:xfrm>
        <a:effectLst/>
      </xdr:grpSpPr>
      <xdr:graphicFrame macro="">
        <xdr:nvGraphicFramePr>
          <xdr:cNvPr id="145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1"/>
          </a:graphicData>
        </a:graphic>
      </xdr:graphicFrame>
      <xdr:graphicFrame macro="">
        <xdr:nvGraphicFramePr>
          <xdr:cNvPr id="146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2"/>
          </a:graphicData>
        </a:graphic>
      </xdr:graphicFrame>
      <xdr:sp macro="" textlink="Sheet2!J8">
        <xdr:nvSpPr>
          <xdr:cNvPr id="147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38442137-CFAE-4ED8-9F2B-087904FFE3B6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B24">
        <xdr:nvSpPr>
          <xdr:cNvPr id="148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BA1EEDB9-3B86-47DA-9E66-DE620ED3B11C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49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9</xdr:col>
      <xdr:colOff>170714</xdr:colOff>
      <xdr:row>39</xdr:row>
      <xdr:rowOff>114300</xdr:rowOff>
    </xdr:from>
    <xdr:to>
      <xdr:col>11</xdr:col>
      <xdr:colOff>388167</xdr:colOff>
      <xdr:row>49</xdr:row>
      <xdr:rowOff>6594</xdr:rowOff>
    </xdr:to>
    <xdr:grpSp>
      <xdr:nvGrpSpPr>
        <xdr:cNvPr id="150" name="مديريت ارتباطات"/>
        <xdr:cNvGrpSpPr/>
      </xdr:nvGrpSpPr>
      <xdr:grpSpPr>
        <a:xfrm>
          <a:off x="11228215233" y="7543800"/>
          <a:ext cx="1589053" cy="1797294"/>
          <a:chOff x="11282474131" y="75194"/>
          <a:chExt cx="1594915" cy="1651349"/>
        </a:xfrm>
        <a:effectLst/>
      </xdr:grpSpPr>
      <xdr:graphicFrame macro="">
        <xdr:nvGraphicFramePr>
          <xdr:cNvPr id="151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3"/>
          </a:graphicData>
        </a:graphic>
      </xdr:graphicFrame>
      <xdr:graphicFrame macro="">
        <xdr:nvGraphicFramePr>
          <xdr:cNvPr id="152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4"/>
          </a:graphicData>
        </a:graphic>
      </xdr:graphicFrame>
      <xdr:sp macro="" textlink="Sheet2!J9">
        <xdr:nvSpPr>
          <xdr:cNvPr id="153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12E2E9D8-1DE7-48B2-BA55-92CDD5AA5F93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B25">
        <xdr:nvSpPr>
          <xdr:cNvPr id="154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DAD422E3-5631-4A53-B01A-A8EAF6095F24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55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0</xdr:col>
      <xdr:colOff>19050</xdr:colOff>
      <xdr:row>39</xdr:row>
      <xdr:rowOff>123825</xdr:rowOff>
    </xdr:from>
    <xdr:to>
      <xdr:col>2</xdr:col>
      <xdr:colOff>233572</xdr:colOff>
      <xdr:row>49</xdr:row>
      <xdr:rowOff>16118</xdr:rowOff>
    </xdr:to>
    <xdr:grpSp>
      <xdr:nvGrpSpPr>
        <xdr:cNvPr id="156" name="تبليغات و ثبت نام"/>
        <xdr:cNvGrpSpPr/>
      </xdr:nvGrpSpPr>
      <xdr:grpSpPr>
        <a:xfrm>
          <a:off x="11234542028" y="7553325"/>
          <a:ext cx="1586122" cy="1797293"/>
          <a:chOff x="11280012909" y="80595"/>
          <a:chExt cx="1594915" cy="1721826"/>
        </a:xfrm>
      </xdr:grpSpPr>
      <xdr:graphicFrame macro="">
        <xdr:nvGraphicFramePr>
          <xdr:cNvPr id="157" name="Pie Chart"/>
          <xdr:cNvGraphicFramePr>
            <a:graphicFrameLocks/>
          </xdr:cNvGraphicFramePr>
        </xdr:nvGraphicFramePr>
        <xdr:xfrm>
          <a:off x="11280012909" y="80595"/>
          <a:ext cx="1584383" cy="172182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5"/>
          </a:graphicData>
        </a:graphic>
      </xdr:graphicFrame>
      <xdr:sp macro="" textlink="Sheet2!J3">
        <xdr:nvSpPr>
          <xdr:cNvPr id="158" name="Description"/>
          <xdr:cNvSpPr txBox="1"/>
        </xdr:nvSpPr>
        <xdr:spPr>
          <a:xfrm>
            <a:off x="11280023441" y="1387802"/>
            <a:ext cx="1584383" cy="291178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1ED40D56-F569-47AA-AE39-A32BC402E72F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B20">
        <xdr:nvSpPr>
          <xdr:cNvPr id="159" name="Value"/>
          <xdr:cNvSpPr txBox="1"/>
        </xdr:nvSpPr>
        <xdr:spPr>
          <a:xfrm>
            <a:off x="11280568028" y="911307"/>
            <a:ext cx="424962" cy="3361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02860ABD-ED4C-45D9-BB0E-DE60CFD6A8B6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60" name="Zero Point"/>
          <xdr:cNvSpPr/>
        </xdr:nvSpPr>
        <xdr:spPr>
          <a:xfrm>
            <a:off x="11280770169" y="903483"/>
            <a:ext cx="72000" cy="75073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  <xdr:graphicFrame macro="">
        <xdr:nvGraphicFramePr>
          <xdr:cNvPr id="161" name="Linear Chart"/>
          <xdr:cNvGraphicFramePr>
            <a:graphicFrameLocks/>
          </xdr:cNvGraphicFramePr>
        </xdr:nvGraphicFramePr>
        <xdr:xfrm>
          <a:off x="11280057480" y="170264"/>
          <a:ext cx="1484618" cy="1043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6"/>
          </a:graphicData>
        </a:graphic>
      </xdr:graphicFrame>
    </xdr:grpSp>
    <xdr:clientData/>
  </xdr:twoCellAnchor>
  <xdr:twoCellAnchor>
    <xdr:from>
      <xdr:col>11</xdr:col>
      <xdr:colOff>63008</xdr:colOff>
      <xdr:row>39</xdr:row>
      <xdr:rowOff>104775</xdr:rowOff>
    </xdr:from>
    <xdr:to>
      <xdr:col>13</xdr:col>
      <xdr:colOff>277530</xdr:colOff>
      <xdr:row>48</xdr:row>
      <xdr:rowOff>178043</xdr:rowOff>
    </xdr:to>
    <xdr:grpSp>
      <xdr:nvGrpSpPr>
        <xdr:cNvPr id="162" name="مديريت منابع انساني"/>
        <xdr:cNvGrpSpPr/>
      </xdr:nvGrpSpPr>
      <xdr:grpSpPr>
        <a:xfrm>
          <a:off x="11226954270" y="7534275"/>
          <a:ext cx="1586122" cy="1787768"/>
          <a:chOff x="11282474131" y="75194"/>
          <a:chExt cx="1594915" cy="1651349"/>
        </a:xfrm>
        <a:effectLst/>
      </xdr:grpSpPr>
      <xdr:graphicFrame macro="">
        <xdr:nvGraphicFramePr>
          <xdr:cNvPr id="163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7"/>
          </a:graphicData>
        </a:graphic>
      </xdr:graphicFrame>
      <xdr:graphicFrame macro="">
        <xdr:nvGraphicFramePr>
          <xdr:cNvPr id="164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8"/>
          </a:graphicData>
        </a:graphic>
      </xdr:graphicFrame>
      <xdr:sp macro="" textlink="Sheet2!J10">
        <xdr:nvSpPr>
          <xdr:cNvPr id="165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995B041-5E2D-478E-AF69-D11B3AB5FCE1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B26">
        <xdr:nvSpPr>
          <xdr:cNvPr id="166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F9AC847F-CE4A-4E60-B78E-A846F91FC3AC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67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1</xdr:col>
      <xdr:colOff>584685</xdr:colOff>
      <xdr:row>46</xdr:row>
      <xdr:rowOff>142875</xdr:rowOff>
    </xdr:from>
    <xdr:to>
      <xdr:col>4</xdr:col>
      <xdr:colOff>113408</xdr:colOff>
      <xdr:row>56</xdr:row>
      <xdr:rowOff>35168</xdr:rowOff>
    </xdr:to>
    <xdr:grpSp>
      <xdr:nvGrpSpPr>
        <xdr:cNvPr id="168" name="سازمان يادگيرنده"/>
        <xdr:cNvGrpSpPr/>
      </xdr:nvGrpSpPr>
      <xdr:grpSpPr>
        <a:xfrm>
          <a:off x="11233290592" y="8905875"/>
          <a:ext cx="1586123" cy="1797293"/>
          <a:chOff x="11282474131" y="75194"/>
          <a:chExt cx="1594915" cy="1651349"/>
        </a:xfrm>
        <a:effectLst/>
      </xdr:grpSpPr>
      <xdr:graphicFrame macro="">
        <xdr:nvGraphicFramePr>
          <xdr:cNvPr id="169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9"/>
          </a:graphicData>
        </a:graphic>
      </xdr:graphicFrame>
      <xdr:sp macro="" textlink="Sheet2!J5">
        <xdr:nvSpPr>
          <xdr:cNvPr id="170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23C47FCF-81A5-4142-92F0-80689F06842E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B28">
        <xdr:nvSpPr>
          <xdr:cNvPr id="171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F99728A4-962D-47F5-A9AF-5193DFE6D7AB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72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  <xdr:graphicFrame macro="">
        <xdr:nvGraphicFramePr>
          <xdr:cNvPr id="173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0"/>
          </a:graphicData>
        </a:graphic>
      </xdr:graphicFrame>
    </xdr:grpSp>
    <xdr:clientData/>
  </xdr:twoCellAnchor>
  <xdr:twoCellAnchor>
    <xdr:from>
      <xdr:col>3</xdr:col>
      <xdr:colOff>474049</xdr:colOff>
      <xdr:row>46</xdr:row>
      <xdr:rowOff>142875</xdr:rowOff>
    </xdr:from>
    <xdr:to>
      <xdr:col>6</xdr:col>
      <xdr:colOff>2771</xdr:colOff>
      <xdr:row>56</xdr:row>
      <xdr:rowOff>35168</xdr:rowOff>
    </xdr:to>
    <xdr:grpSp>
      <xdr:nvGrpSpPr>
        <xdr:cNvPr id="174" name="فناوري اطلاعات"/>
        <xdr:cNvGrpSpPr/>
      </xdr:nvGrpSpPr>
      <xdr:grpSpPr>
        <a:xfrm>
          <a:off x="11232029629" y="8905875"/>
          <a:ext cx="1586122" cy="1797293"/>
          <a:chOff x="11282474131" y="75194"/>
          <a:chExt cx="1594915" cy="1651349"/>
        </a:xfrm>
        <a:effectLst/>
      </xdr:grpSpPr>
      <xdr:graphicFrame macro="">
        <xdr:nvGraphicFramePr>
          <xdr:cNvPr id="175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1"/>
          </a:graphicData>
        </a:graphic>
      </xdr:graphicFrame>
      <xdr:graphicFrame macro="">
        <xdr:nvGraphicFramePr>
          <xdr:cNvPr id="176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2"/>
          </a:graphicData>
        </a:graphic>
      </xdr:graphicFrame>
      <xdr:sp macro="" textlink="Sheet2!J6">
        <xdr:nvSpPr>
          <xdr:cNvPr id="177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F41E82EE-5766-485A-8BBA-87912E2DB40F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B29">
        <xdr:nvSpPr>
          <xdr:cNvPr id="178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4D8E1724-3A3C-4536-AAC7-6A651B2C5583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79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5</xdr:col>
      <xdr:colOff>363412</xdr:colOff>
      <xdr:row>46</xdr:row>
      <xdr:rowOff>142875</xdr:rowOff>
    </xdr:from>
    <xdr:to>
      <xdr:col>7</xdr:col>
      <xdr:colOff>577934</xdr:colOff>
      <xdr:row>56</xdr:row>
      <xdr:rowOff>35169</xdr:rowOff>
    </xdr:to>
    <xdr:grpSp>
      <xdr:nvGrpSpPr>
        <xdr:cNvPr id="180" name="نظام مشاركت"/>
        <xdr:cNvGrpSpPr/>
      </xdr:nvGrpSpPr>
      <xdr:grpSpPr>
        <a:xfrm>
          <a:off x="11230768666" y="8905875"/>
          <a:ext cx="1586122" cy="1797294"/>
          <a:chOff x="11282474131" y="75194"/>
          <a:chExt cx="1594915" cy="1651349"/>
        </a:xfrm>
        <a:effectLst/>
      </xdr:grpSpPr>
      <xdr:graphicFrame macro="">
        <xdr:nvGraphicFramePr>
          <xdr:cNvPr id="181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3"/>
          </a:graphicData>
        </a:graphic>
      </xdr:graphicFrame>
      <xdr:graphicFrame macro="">
        <xdr:nvGraphicFramePr>
          <xdr:cNvPr id="182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4"/>
          </a:graphicData>
        </a:graphic>
      </xdr:graphicFrame>
      <xdr:sp macro="" textlink="Sheet2!J7">
        <xdr:nvSpPr>
          <xdr:cNvPr id="183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CEDB5458-A9E4-4866-B49A-EFE3313015CF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B30">
        <xdr:nvSpPr>
          <xdr:cNvPr id="184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4151DAAA-724D-474E-B670-F5D4A95455FB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85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7</xdr:col>
      <xdr:colOff>252775</xdr:colOff>
      <xdr:row>46</xdr:row>
      <xdr:rowOff>133350</xdr:rowOff>
    </xdr:from>
    <xdr:to>
      <xdr:col>9</xdr:col>
      <xdr:colOff>467298</xdr:colOff>
      <xdr:row>56</xdr:row>
      <xdr:rowOff>25644</xdr:rowOff>
    </xdr:to>
    <xdr:grpSp>
      <xdr:nvGrpSpPr>
        <xdr:cNvPr id="186" name="نظم و انضباط"/>
        <xdr:cNvGrpSpPr/>
      </xdr:nvGrpSpPr>
      <xdr:grpSpPr>
        <a:xfrm>
          <a:off x="11229507702" y="8896350"/>
          <a:ext cx="1586123" cy="1797294"/>
          <a:chOff x="11282474131" y="75194"/>
          <a:chExt cx="1594915" cy="1651349"/>
        </a:xfrm>
        <a:effectLst/>
      </xdr:grpSpPr>
      <xdr:graphicFrame macro="">
        <xdr:nvGraphicFramePr>
          <xdr:cNvPr id="187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5"/>
          </a:graphicData>
        </a:graphic>
      </xdr:graphicFrame>
      <xdr:graphicFrame macro="">
        <xdr:nvGraphicFramePr>
          <xdr:cNvPr id="188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6"/>
          </a:graphicData>
        </a:graphic>
      </xdr:graphicFrame>
      <xdr:sp macro="" textlink="Sheet2!J8">
        <xdr:nvSpPr>
          <xdr:cNvPr id="189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38442137-CFAE-4ED8-9F2B-087904FFE3B6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B31">
        <xdr:nvSpPr>
          <xdr:cNvPr id="190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1574D308-99CC-40A7-A9EE-D448F43C4F14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91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9</xdr:col>
      <xdr:colOff>142139</xdr:colOff>
      <xdr:row>46</xdr:row>
      <xdr:rowOff>133350</xdr:rowOff>
    </xdr:from>
    <xdr:to>
      <xdr:col>11</xdr:col>
      <xdr:colOff>359592</xdr:colOff>
      <xdr:row>56</xdr:row>
      <xdr:rowOff>25644</xdr:rowOff>
    </xdr:to>
    <xdr:grpSp>
      <xdr:nvGrpSpPr>
        <xdr:cNvPr id="192" name="مديريت منابع انساني"/>
        <xdr:cNvGrpSpPr/>
      </xdr:nvGrpSpPr>
      <xdr:grpSpPr>
        <a:xfrm>
          <a:off x="11228243808" y="8896350"/>
          <a:ext cx="1589053" cy="1797294"/>
          <a:chOff x="11282474131" y="75194"/>
          <a:chExt cx="1594915" cy="1651349"/>
        </a:xfrm>
        <a:effectLst/>
      </xdr:grpSpPr>
      <xdr:graphicFrame macro="">
        <xdr:nvGraphicFramePr>
          <xdr:cNvPr id="193" name="Pie Chart"/>
          <xdr:cNvGraphicFramePr>
            <a:graphicFrameLocks/>
          </xdr:cNvGraphicFramePr>
        </xdr:nvGraphicFramePr>
        <xdr:xfrm>
          <a:off x="11282474131" y="75194"/>
          <a:ext cx="1584383" cy="16513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7"/>
          </a:graphicData>
        </a:graphic>
      </xdr:graphicFrame>
      <xdr:graphicFrame macro="">
        <xdr:nvGraphicFramePr>
          <xdr:cNvPr id="194" name="Linear Chart"/>
          <xdr:cNvGraphicFramePr>
            <a:graphicFrameLocks/>
          </xdr:cNvGraphicFramePr>
        </xdr:nvGraphicFramePr>
        <xdr:xfrm>
          <a:off x="11282518702" y="161193"/>
          <a:ext cx="1484618" cy="10006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8"/>
          </a:graphicData>
        </a:graphic>
      </xdr:graphicFrame>
      <xdr:sp macro="" textlink="Sheet2!J9">
        <xdr:nvSpPr>
          <xdr:cNvPr id="195" name="Description"/>
          <xdr:cNvSpPr txBox="1"/>
        </xdr:nvSpPr>
        <xdr:spPr>
          <a:xfrm>
            <a:off x="11282484663" y="1328895"/>
            <a:ext cx="1584383" cy="279260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12E2E9D8-1DE7-48B2-BA55-92CDD5AA5F93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B32">
        <xdr:nvSpPr>
          <xdr:cNvPr id="196" name="Value"/>
          <xdr:cNvSpPr txBox="1"/>
        </xdr:nvSpPr>
        <xdr:spPr>
          <a:xfrm>
            <a:off x="11283029250" y="871904"/>
            <a:ext cx="424962" cy="322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505437A5-B417-4C45-B7EF-1B745C5D0C8D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197" name="Zero Point"/>
          <xdr:cNvSpPr/>
        </xdr:nvSpPr>
        <xdr:spPr>
          <a:xfrm>
            <a:off x="11283231391" y="864400"/>
            <a:ext cx="72000" cy="72000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</xdr:grpSp>
    <xdr:clientData/>
  </xdr:twoCellAnchor>
  <xdr:twoCellAnchor>
    <xdr:from>
      <xdr:col>0</xdr:col>
      <xdr:colOff>9525</xdr:colOff>
      <xdr:row>46</xdr:row>
      <xdr:rowOff>142875</xdr:rowOff>
    </xdr:from>
    <xdr:to>
      <xdr:col>2</xdr:col>
      <xdr:colOff>224047</xdr:colOff>
      <xdr:row>56</xdr:row>
      <xdr:rowOff>35168</xdr:rowOff>
    </xdr:to>
    <xdr:grpSp>
      <xdr:nvGrpSpPr>
        <xdr:cNvPr id="198" name="فرهنگ سازمان"/>
        <xdr:cNvGrpSpPr/>
      </xdr:nvGrpSpPr>
      <xdr:grpSpPr>
        <a:xfrm>
          <a:off x="11234551553" y="8905875"/>
          <a:ext cx="1586122" cy="1797293"/>
          <a:chOff x="11280012909" y="80595"/>
          <a:chExt cx="1594915" cy="1721826"/>
        </a:xfrm>
      </xdr:grpSpPr>
      <xdr:graphicFrame macro="">
        <xdr:nvGraphicFramePr>
          <xdr:cNvPr id="199" name="Pie Chart"/>
          <xdr:cNvGraphicFramePr>
            <a:graphicFrameLocks/>
          </xdr:cNvGraphicFramePr>
        </xdr:nvGraphicFramePr>
        <xdr:xfrm>
          <a:off x="11280012909" y="80595"/>
          <a:ext cx="1584383" cy="172182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9"/>
          </a:graphicData>
        </a:graphic>
      </xdr:graphicFrame>
      <xdr:sp macro="" textlink="Sheet2!J3">
        <xdr:nvSpPr>
          <xdr:cNvPr id="200" name="Description"/>
          <xdr:cNvSpPr txBox="1"/>
        </xdr:nvSpPr>
        <xdr:spPr>
          <a:xfrm>
            <a:off x="11280023441" y="1387802"/>
            <a:ext cx="1584383" cy="291178"/>
          </a:xfrm>
          <a:prstGeom prst="rect">
            <a:avLst/>
          </a:prstGeom>
        </xdr:spPr>
        <xdr:txBody>
          <a:bodyPr wrap="square" rtlCol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/>
            <a:fld id="{1ED40D56-F569-47AA-AE39-A32BC402E72F}" type="TxLink">
              <a:rPr lang="fa-IR" sz="700" b="1">
                <a:solidFill>
                  <a:schemeClr val="bg1"/>
                </a:solidFill>
                <a:cs typeface="B Koodak" pitchFamily="2" charset="-78"/>
              </a:rPr>
              <a:pPr algn="ctr"/>
              <a:t> </a:t>
            </a:fld>
            <a:endParaRPr lang="fa-IR" sz="700" b="1">
              <a:solidFill>
                <a:schemeClr val="bg1"/>
              </a:solidFill>
              <a:cs typeface="B Koodak" pitchFamily="2" charset="-78"/>
            </a:endParaRPr>
          </a:p>
        </xdr:txBody>
      </xdr:sp>
      <xdr:sp macro="" textlink="Sheet2!B27">
        <xdr:nvSpPr>
          <xdr:cNvPr id="201" name="Value"/>
          <xdr:cNvSpPr txBox="1"/>
        </xdr:nvSpPr>
        <xdr:spPr>
          <a:xfrm>
            <a:off x="11280568028" y="911307"/>
            <a:ext cx="424962" cy="3361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1" anchor="t"/>
          <a:lstStyle/>
          <a:p>
            <a:pPr algn="r" rtl="1"/>
            <a:fld id="{87034E3A-E8D8-4FF0-B184-8FFDABBF25B2}" type="TxLink">
              <a:rPr lang="fa-IR" sz="1200" b="1">
                <a:solidFill>
                  <a:schemeClr val="bg1"/>
                </a:solidFill>
                <a:cs typeface="B Nazanin" pitchFamily="2" charset="-78"/>
              </a:rPr>
              <a:pPr algn="r" rtl="1"/>
              <a:t>#DIV/0!</a:t>
            </a:fld>
            <a:endParaRPr lang="fa-IR" sz="1200" b="1">
              <a:solidFill>
                <a:schemeClr val="bg1"/>
              </a:solidFill>
              <a:cs typeface="B Nazanin" pitchFamily="2" charset="-78"/>
            </a:endParaRPr>
          </a:p>
        </xdr:txBody>
      </xdr:sp>
      <xdr:sp macro="" textlink="">
        <xdr:nvSpPr>
          <xdr:cNvPr id="202" name="Zero Point"/>
          <xdr:cNvSpPr/>
        </xdr:nvSpPr>
        <xdr:spPr>
          <a:xfrm>
            <a:off x="11280770169" y="903483"/>
            <a:ext cx="72000" cy="75073"/>
          </a:xfrm>
          <a:prstGeom prst="ellipse">
            <a:avLst/>
          </a:prstGeom>
          <a:solidFill>
            <a:schemeClr val="bg1"/>
          </a:solidFill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1" fromWordArt="0" anchor="t" anchorCtr="0" forceAA="0" compatLnSpc="1">
            <a:prstTxWarp prst="textNoShape">
              <a:avLst/>
            </a:prstTxWarp>
            <a:noAutofit/>
          </a:bodyPr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 rtl="1"/>
            <a:endParaRPr lang="fa-IR" sz="1100"/>
          </a:p>
        </xdr:txBody>
      </xdr:sp>
      <xdr:graphicFrame macro="">
        <xdr:nvGraphicFramePr>
          <xdr:cNvPr id="203" name="Linear Chart"/>
          <xdr:cNvGraphicFramePr>
            <a:graphicFrameLocks/>
          </xdr:cNvGraphicFramePr>
        </xdr:nvGraphicFramePr>
        <xdr:xfrm>
          <a:off x="11280057480" y="170264"/>
          <a:ext cx="1484618" cy="1043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0"/>
          </a:graphicData>
        </a:graphic>
      </xdr:graphicFrame>
    </xdr:grpSp>
    <xdr:clientData/>
  </xdr:twoCellAnchor>
  <xdr:twoCellAnchor>
    <xdr:from>
      <xdr:col>0</xdr:col>
      <xdr:colOff>180975</xdr:colOff>
      <xdr:row>17</xdr:row>
      <xdr:rowOff>161925</xdr:rowOff>
    </xdr:from>
    <xdr:to>
      <xdr:col>4</xdr:col>
      <xdr:colOff>247650</xdr:colOff>
      <xdr:row>20</xdr:row>
      <xdr:rowOff>28575</xdr:rowOff>
    </xdr:to>
    <xdr:sp macro="" textlink="">
      <xdr:nvSpPr>
        <xdr:cNvPr id="211" name="TextBox 210"/>
        <xdr:cNvSpPr txBox="1"/>
      </xdr:nvSpPr>
      <xdr:spPr>
        <a:xfrm>
          <a:off x="11233156350" y="3238500"/>
          <a:ext cx="280987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fa-IR" sz="1800">
              <a:solidFill>
                <a:schemeClr val="bg1"/>
              </a:solidFill>
              <a:cs typeface="B Koodak" pitchFamily="2" charset="-78"/>
            </a:rPr>
            <a:t>حوزه تربيت</a:t>
          </a:r>
        </a:p>
      </xdr:txBody>
    </xdr:sp>
    <xdr:clientData/>
  </xdr:twoCellAnchor>
  <xdr:twoCellAnchor>
    <xdr:from>
      <xdr:col>0</xdr:col>
      <xdr:colOff>157372</xdr:colOff>
      <xdr:row>28</xdr:row>
      <xdr:rowOff>0</xdr:rowOff>
    </xdr:from>
    <xdr:to>
      <xdr:col>4</xdr:col>
      <xdr:colOff>224047</xdr:colOff>
      <xdr:row>30</xdr:row>
      <xdr:rowOff>47625</xdr:rowOff>
    </xdr:to>
    <xdr:sp macro="" textlink="">
      <xdr:nvSpPr>
        <xdr:cNvPr id="212" name="TextBox 211"/>
        <xdr:cNvSpPr txBox="1"/>
      </xdr:nvSpPr>
      <xdr:spPr>
        <a:xfrm>
          <a:off x="11233179953" y="5067300"/>
          <a:ext cx="280987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fa-IR" sz="1800">
              <a:solidFill>
                <a:schemeClr val="bg1"/>
              </a:solidFill>
              <a:cs typeface="B Koodak" pitchFamily="2" charset="-78"/>
            </a:rPr>
            <a:t>حوزه پشتيباني</a:t>
          </a:r>
          <a:r>
            <a:rPr lang="fa-IR" sz="1800" baseline="0">
              <a:solidFill>
                <a:schemeClr val="bg1"/>
              </a:solidFill>
              <a:cs typeface="B Koodak" pitchFamily="2" charset="-78"/>
            </a:rPr>
            <a:t> تربيتي</a:t>
          </a:r>
          <a:endParaRPr lang="fa-IR" sz="1800">
            <a:solidFill>
              <a:schemeClr val="bg1"/>
            </a:solidFill>
            <a:cs typeface="B Koodak" pitchFamily="2" charset="-78"/>
          </a:endParaRPr>
        </a:p>
      </xdr:txBody>
    </xdr:sp>
    <xdr:clientData/>
  </xdr:twoCellAnchor>
  <xdr:twoCellAnchor>
    <xdr:from>
      <xdr:col>0</xdr:col>
      <xdr:colOff>231371</xdr:colOff>
      <xdr:row>38</xdr:row>
      <xdr:rowOff>66675</xdr:rowOff>
    </xdr:from>
    <xdr:to>
      <xdr:col>4</xdr:col>
      <xdr:colOff>298046</xdr:colOff>
      <xdr:row>40</xdr:row>
      <xdr:rowOff>114300</xdr:rowOff>
    </xdr:to>
    <xdr:sp macro="" textlink="">
      <xdr:nvSpPr>
        <xdr:cNvPr id="213" name="TextBox 212"/>
        <xdr:cNvSpPr txBox="1"/>
      </xdr:nvSpPr>
      <xdr:spPr>
        <a:xfrm>
          <a:off x="11233105954" y="6943725"/>
          <a:ext cx="280987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fa-IR" sz="1800">
              <a:solidFill>
                <a:schemeClr val="bg1"/>
              </a:solidFill>
              <a:cs typeface="B Koodak" pitchFamily="2" charset="-78"/>
            </a:rPr>
            <a:t>حوزه مديريتي</a:t>
          </a:r>
          <a:r>
            <a:rPr lang="fa-IR" sz="1800" baseline="0">
              <a:solidFill>
                <a:schemeClr val="bg1"/>
              </a:solidFill>
              <a:cs typeface="B Koodak" pitchFamily="2" charset="-78"/>
            </a:rPr>
            <a:t> ـ اجرايي</a:t>
          </a:r>
          <a:endParaRPr lang="fa-IR" sz="1800">
            <a:solidFill>
              <a:schemeClr val="bg1"/>
            </a:solidFill>
            <a:cs typeface="B Koodak" pitchFamily="2" charset="-7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0</xdr:row>
      <xdr:rowOff>66675</xdr:rowOff>
    </xdr:from>
    <xdr:to>
      <xdr:col>7</xdr:col>
      <xdr:colOff>714375</xdr:colOff>
      <xdr:row>2</xdr:row>
      <xdr:rowOff>161925</xdr:rowOff>
    </xdr:to>
    <xdr:pic>
      <xdr:nvPicPr>
        <xdr:cNvPr id="2" name="Picture 1" descr="LOGO Shams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biLevel thresh="75000"/>
        </a:blip>
        <a:srcRect/>
        <a:stretch>
          <a:fillRect/>
        </a:stretch>
      </xdr:blipFill>
      <xdr:spPr bwMode="auto">
        <a:xfrm>
          <a:off x="11231060850" y="66675"/>
          <a:ext cx="4953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AA252"/>
  <sheetViews>
    <sheetView rightToLeft="1" tabSelected="1" topLeftCell="B1" zoomScale="110" zoomScaleNormal="110" workbookViewId="0">
      <pane ySplit="2" topLeftCell="A3" activePane="bottomLeft" state="frozen"/>
      <selection pane="bottomLeft" activeCell="G254" sqref="G254"/>
    </sheetView>
  </sheetViews>
  <sheetFormatPr defaultColWidth="9" defaultRowHeight="20.25" outlineLevelRow="1"/>
  <cols>
    <col min="1" max="1" width="1.85546875" style="26" hidden="1" customWidth="1"/>
    <col min="2" max="2" width="16.42578125" style="27" customWidth="1"/>
    <col min="3" max="3" width="28.85546875" style="27" hidden="1" customWidth="1"/>
    <col min="4" max="4" width="22.42578125" style="28" hidden="1" customWidth="1"/>
    <col min="5" max="5" width="2.85546875" style="19" customWidth="1"/>
    <col min="6" max="6" width="4.42578125" style="19" customWidth="1"/>
    <col min="7" max="9" width="9" style="19"/>
    <col min="10" max="10" width="19.7109375" style="19" customWidth="1"/>
    <col min="11" max="12" width="5.140625" style="19" hidden="1" customWidth="1"/>
    <col min="13" max="18" width="4.85546875" style="29" hidden="1" customWidth="1"/>
    <col min="19" max="19" width="7.140625" style="19" hidden="1" customWidth="1"/>
    <col min="20" max="20" width="9" style="19" hidden="1" customWidth="1"/>
    <col min="21" max="22" width="5.42578125" style="18" customWidth="1"/>
    <col min="23" max="23" width="5.42578125" style="160" customWidth="1"/>
    <col min="24" max="25" width="5.42578125" style="19" customWidth="1"/>
    <col min="26" max="26" width="5.42578125" style="156" customWidth="1"/>
    <col min="27" max="16384" width="9" style="19"/>
  </cols>
  <sheetData>
    <row r="1" spans="1:27">
      <c r="A1" s="13"/>
      <c r="B1" s="14"/>
      <c r="C1" s="14"/>
      <c r="D1" s="15"/>
      <c r="E1" s="16"/>
      <c r="F1" s="16"/>
      <c r="G1" s="16"/>
      <c r="H1" s="16"/>
      <c r="I1" s="16"/>
      <c r="J1" s="16"/>
      <c r="K1" s="16"/>
      <c r="L1" s="16"/>
      <c r="M1" s="17"/>
      <c r="N1" s="17"/>
      <c r="O1" s="17"/>
      <c r="P1" s="17"/>
      <c r="Q1" s="17"/>
      <c r="R1" s="17"/>
      <c r="T1" s="91"/>
      <c r="U1" s="168" t="s">
        <v>337</v>
      </c>
      <c r="V1" s="168"/>
      <c r="W1" s="168"/>
      <c r="X1" s="168" t="s">
        <v>338</v>
      </c>
      <c r="Y1" s="168"/>
      <c r="Z1" s="168"/>
      <c r="AA1" s="78"/>
    </row>
    <row r="2" spans="1:27" ht="48" customHeight="1">
      <c r="A2" s="13"/>
      <c r="B2" s="14"/>
      <c r="C2" s="14"/>
      <c r="D2" s="15"/>
      <c r="E2" s="95" t="s">
        <v>353</v>
      </c>
      <c r="F2" s="140"/>
      <c r="G2" s="140"/>
      <c r="H2" s="140"/>
      <c r="I2" s="140"/>
      <c r="J2" s="140"/>
      <c r="K2" s="140" t="s">
        <v>60</v>
      </c>
      <c r="L2" s="140" t="s">
        <v>61</v>
      </c>
      <c r="M2" s="141" t="s">
        <v>53</v>
      </c>
      <c r="N2" s="141" t="s">
        <v>54</v>
      </c>
      <c r="O2" s="141" t="s">
        <v>55</v>
      </c>
      <c r="P2" s="141" t="s">
        <v>56</v>
      </c>
      <c r="Q2" s="141" t="s">
        <v>57</v>
      </c>
      <c r="R2" s="141" t="s">
        <v>58</v>
      </c>
      <c r="S2" s="142" t="s">
        <v>71</v>
      </c>
      <c r="T2" s="143" t="s">
        <v>72</v>
      </c>
      <c r="U2" s="162" t="s">
        <v>319</v>
      </c>
      <c r="V2" s="162" t="s">
        <v>320</v>
      </c>
      <c r="W2" s="162" t="s">
        <v>71</v>
      </c>
      <c r="X2" s="162" t="s">
        <v>319</v>
      </c>
      <c r="Y2" s="162" t="s">
        <v>320</v>
      </c>
      <c r="Z2" s="162" t="s">
        <v>71</v>
      </c>
      <c r="AA2" s="78"/>
    </row>
    <row r="3" spans="1:27" ht="30" customHeight="1">
      <c r="A3" s="101"/>
      <c r="B3" s="102"/>
      <c r="C3" s="102" t="s">
        <v>92</v>
      </c>
      <c r="D3" s="103" t="s">
        <v>164</v>
      </c>
      <c r="E3" s="134" t="s">
        <v>181</v>
      </c>
      <c r="F3" s="135"/>
      <c r="G3" s="135"/>
      <c r="H3" s="135"/>
      <c r="I3" s="136"/>
      <c r="J3" s="135"/>
      <c r="K3" s="137"/>
      <c r="L3" s="137"/>
      <c r="M3" s="138"/>
      <c r="N3" s="138"/>
      <c r="O3" s="138"/>
      <c r="P3" s="138"/>
      <c r="Q3" s="138"/>
      <c r="R3" s="138"/>
      <c r="S3" s="138"/>
      <c r="T3" s="139"/>
      <c r="U3" s="169" t="s">
        <v>336</v>
      </c>
      <c r="V3" s="170"/>
      <c r="W3" s="157" t="e">
        <f>INT(COUNTIF(U4:U82,1)*100/(COUNTIF(U4:U82,"=1")+COUNTIF(U4:U82,"=0")))</f>
        <v>#DIV/0!</v>
      </c>
      <c r="X3" s="169" t="s">
        <v>336</v>
      </c>
      <c r="Y3" s="170"/>
      <c r="Z3" s="150" t="e">
        <f>INT(COUNTIF(X4:X82,1)*100/(COUNTIF(X4:X82,"=1")+COUNTIF(X4:X82,"=0")))</f>
        <v>#DIV/0!</v>
      </c>
      <c r="AA3" s="78"/>
    </row>
    <row r="4" spans="1:27" ht="24.75" outlineLevel="1">
      <c r="A4" s="95"/>
      <c r="B4" s="96" t="s">
        <v>89</v>
      </c>
      <c r="C4" s="96" t="s">
        <v>287</v>
      </c>
      <c r="D4" s="97">
        <v>500000</v>
      </c>
      <c r="E4" s="98">
        <v>1</v>
      </c>
      <c r="F4" s="95" t="s">
        <v>288</v>
      </c>
      <c r="G4" s="95"/>
      <c r="H4" s="95"/>
      <c r="I4" s="95"/>
      <c r="J4" s="95"/>
      <c r="K4" s="99" t="s">
        <v>59</v>
      </c>
      <c r="L4" s="99" t="s">
        <v>59</v>
      </c>
      <c r="M4" s="99" t="s">
        <v>59</v>
      </c>
      <c r="N4" s="99" t="s">
        <v>59</v>
      </c>
      <c r="O4" s="99" t="s">
        <v>59</v>
      </c>
      <c r="P4" s="99" t="s">
        <v>59</v>
      </c>
      <c r="Q4" s="99" t="s">
        <v>59</v>
      </c>
      <c r="R4" s="99" t="s">
        <v>59</v>
      </c>
      <c r="S4" s="99" t="s">
        <v>59</v>
      </c>
      <c r="T4" s="100" t="s">
        <v>59</v>
      </c>
      <c r="U4" s="94"/>
      <c r="V4" s="94"/>
      <c r="W4" s="94"/>
      <c r="X4" s="149"/>
      <c r="Y4" s="149"/>
      <c r="Z4" s="151"/>
      <c r="AA4" s="78"/>
    </row>
    <row r="5" spans="1:27" ht="24.75" outlineLevel="1">
      <c r="A5" s="104"/>
      <c r="B5" s="82" t="s">
        <v>89</v>
      </c>
      <c r="C5" s="82" t="s">
        <v>93</v>
      </c>
      <c r="D5" s="83">
        <v>2</v>
      </c>
      <c r="E5" s="98">
        <v>1</v>
      </c>
      <c r="F5" s="85" t="s">
        <v>152</v>
      </c>
      <c r="G5" s="85"/>
      <c r="H5" s="85"/>
      <c r="I5" s="85"/>
      <c r="J5" s="85"/>
      <c r="K5" s="85"/>
      <c r="L5" s="90"/>
      <c r="M5" s="90"/>
      <c r="N5" s="90"/>
      <c r="O5" s="90"/>
      <c r="P5" s="90"/>
      <c r="Q5" s="90"/>
      <c r="R5" s="90"/>
      <c r="S5" s="90"/>
      <c r="T5" s="92"/>
      <c r="U5" s="93"/>
      <c r="V5" s="93"/>
      <c r="W5" s="161"/>
      <c r="X5" s="120"/>
      <c r="Y5" s="120"/>
      <c r="Z5" s="120"/>
      <c r="AA5" s="78"/>
    </row>
    <row r="6" spans="1:27" outlineLevel="1">
      <c r="A6" s="85"/>
      <c r="B6" s="82" t="s">
        <v>89</v>
      </c>
      <c r="C6" s="82" t="s">
        <v>93</v>
      </c>
      <c r="D6" s="83">
        <v>500000</v>
      </c>
      <c r="E6" s="98">
        <v>1</v>
      </c>
      <c r="F6" s="85" t="s">
        <v>153</v>
      </c>
      <c r="G6" s="85"/>
      <c r="H6" s="85"/>
      <c r="I6" s="85"/>
      <c r="J6" s="85"/>
      <c r="K6" s="90"/>
      <c r="L6" s="90"/>
      <c r="M6" s="90"/>
      <c r="N6" s="90"/>
      <c r="O6" s="90"/>
      <c r="P6" s="90"/>
      <c r="Q6" s="90"/>
      <c r="R6" s="90"/>
      <c r="S6" s="90"/>
      <c r="T6" s="92"/>
      <c r="U6" s="93"/>
      <c r="V6" s="93"/>
      <c r="W6" s="93"/>
      <c r="X6" s="120"/>
      <c r="Y6" s="120"/>
      <c r="Z6" s="120"/>
      <c r="AA6" s="78"/>
    </row>
    <row r="7" spans="1:27" ht="24.75" outlineLevel="1">
      <c r="A7" s="85"/>
      <c r="B7" s="82" t="s">
        <v>89</v>
      </c>
      <c r="C7" s="82" t="s">
        <v>93</v>
      </c>
      <c r="D7" s="83">
        <v>1000000</v>
      </c>
      <c r="E7" s="98">
        <v>1</v>
      </c>
      <c r="F7" s="85" t="s">
        <v>154</v>
      </c>
      <c r="G7" s="85"/>
      <c r="H7" s="85"/>
      <c r="I7" s="85"/>
      <c r="J7" s="85"/>
      <c r="K7" s="90"/>
      <c r="L7" s="90"/>
      <c r="M7" s="90"/>
      <c r="N7" s="90"/>
      <c r="O7" s="90"/>
      <c r="P7" s="90"/>
      <c r="Q7" s="90"/>
      <c r="R7" s="90"/>
      <c r="S7" s="90"/>
      <c r="T7" s="92"/>
      <c r="U7" s="93"/>
      <c r="V7" s="93"/>
      <c r="W7" s="158"/>
      <c r="X7" s="120"/>
      <c r="Y7" s="120"/>
      <c r="Z7" s="152"/>
      <c r="AA7" s="78"/>
    </row>
    <row r="8" spans="1:27" outlineLevel="1">
      <c r="A8" s="85"/>
      <c r="B8" s="82" t="s">
        <v>89</v>
      </c>
      <c r="C8" s="82" t="s">
        <v>93</v>
      </c>
      <c r="D8" s="83">
        <v>2500000</v>
      </c>
      <c r="E8" s="98">
        <v>1</v>
      </c>
      <c r="F8" s="85" t="s">
        <v>155</v>
      </c>
      <c r="G8" s="85"/>
      <c r="H8" s="85"/>
      <c r="I8" s="85"/>
      <c r="J8" s="85"/>
      <c r="K8" s="90"/>
      <c r="L8" s="90"/>
      <c r="M8" s="90"/>
      <c r="N8" s="90"/>
      <c r="O8" s="90"/>
      <c r="P8" s="90"/>
      <c r="Q8" s="90"/>
      <c r="R8" s="90"/>
      <c r="S8" s="90"/>
      <c r="T8" s="92"/>
      <c r="U8" s="93"/>
      <c r="V8" s="93"/>
      <c r="W8" s="93"/>
      <c r="X8" s="120"/>
      <c r="Y8" s="120"/>
      <c r="Z8" s="120"/>
      <c r="AA8" s="78"/>
    </row>
    <row r="9" spans="1:27" ht="24.75" outlineLevel="1">
      <c r="A9" s="85"/>
      <c r="B9" s="82" t="s">
        <v>89</v>
      </c>
      <c r="C9" s="82" t="s">
        <v>93</v>
      </c>
      <c r="D9" s="83"/>
      <c r="E9" s="98">
        <v>1</v>
      </c>
      <c r="F9" s="85" t="s">
        <v>156</v>
      </c>
      <c r="G9" s="85"/>
      <c r="H9" s="85"/>
      <c r="I9" s="85"/>
      <c r="J9" s="85"/>
      <c r="K9" s="90"/>
      <c r="L9" s="90"/>
      <c r="M9" s="90"/>
      <c r="N9" s="90"/>
      <c r="O9" s="90"/>
      <c r="P9" s="90"/>
      <c r="Q9" s="90"/>
      <c r="R9" s="90"/>
      <c r="S9" s="90"/>
      <c r="T9" s="92"/>
      <c r="U9" s="93"/>
      <c r="V9" s="93"/>
      <c r="W9" s="93"/>
      <c r="X9" s="120"/>
      <c r="Y9" s="120"/>
      <c r="Z9" s="152"/>
      <c r="AA9" s="78"/>
    </row>
    <row r="10" spans="1:27" ht="24.75" outlineLevel="1">
      <c r="A10" s="85"/>
      <c r="B10" s="82" t="s">
        <v>89</v>
      </c>
      <c r="C10" s="82" t="s">
        <v>106</v>
      </c>
      <c r="D10" s="83"/>
      <c r="E10" s="98">
        <v>1</v>
      </c>
      <c r="F10" s="85" t="s">
        <v>0</v>
      </c>
      <c r="G10" s="85"/>
      <c r="H10" s="85"/>
      <c r="I10" s="85"/>
      <c r="J10" s="85"/>
      <c r="K10" s="85"/>
      <c r="L10" s="85"/>
      <c r="M10" s="90" t="s">
        <v>59</v>
      </c>
      <c r="N10" s="90" t="s">
        <v>59</v>
      </c>
      <c r="O10" s="90" t="s">
        <v>59</v>
      </c>
      <c r="P10" s="90" t="s">
        <v>59</v>
      </c>
      <c r="Q10" s="90" t="s">
        <v>59</v>
      </c>
      <c r="R10" s="90" t="s">
        <v>59</v>
      </c>
      <c r="S10" s="90" t="s">
        <v>59</v>
      </c>
      <c r="T10" s="80"/>
      <c r="U10" s="93"/>
      <c r="V10" s="93"/>
      <c r="W10" s="158"/>
      <c r="X10" s="120"/>
      <c r="Y10" s="120"/>
      <c r="Z10" s="152"/>
      <c r="AA10" s="78"/>
    </row>
    <row r="11" spans="1:27" outlineLevel="1">
      <c r="A11" s="85"/>
      <c r="B11" s="82" t="s">
        <v>89</v>
      </c>
      <c r="C11" s="82" t="s">
        <v>106</v>
      </c>
      <c r="D11" s="83"/>
      <c r="E11" s="98">
        <v>1</v>
      </c>
      <c r="F11" s="85" t="s">
        <v>1</v>
      </c>
      <c r="G11" s="85"/>
      <c r="H11" s="85"/>
      <c r="I11" s="85"/>
      <c r="J11" s="85"/>
      <c r="K11" s="85"/>
      <c r="L11" s="85"/>
      <c r="M11" s="90"/>
      <c r="N11" s="90"/>
      <c r="O11" s="90" t="s">
        <v>59</v>
      </c>
      <c r="P11" s="90" t="s">
        <v>59</v>
      </c>
      <c r="Q11" s="90" t="s">
        <v>59</v>
      </c>
      <c r="R11" s="90" t="s">
        <v>59</v>
      </c>
      <c r="S11" s="85"/>
      <c r="T11" s="80"/>
      <c r="U11" s="93"/>
      <c r="V11" s="93"/>
      <c r="W11" s="93"/>
      <c r="X11" s="120"/>
      <c r="Y11" s="120"/>
      <c r="Z11" s="120"/>
      <c r="AA11" s="78"/>
    </row>
    <row r="12" spans="1:27" outlineLevel="1">
      <c r="A12" s="85"/>
      <c r="B12" s="82" t="s">
        <v>89</v>
      </c>
      <c r="C12" s="82" t="s">
        <v>106</v>
      </c>
      <c r="D12" s="83">
        <v>1000000</v>
      </c>
      <c r="E12" s="98">
        <v>1</v>
      </c>
      <c r="F12" s="85" t="s">
        <v>20</v>
      </c>
      <c r="G12" s="85"/>
      <c r="H12" s="85"/>
      <c r="I12" s="85"/>
      <c r="J12" s="85"/>
      <c r="K12" s="90"/>
      <c r="L12" s="90"/>
      <c r="M12" s="90"/>
      <c r="N12" s="90"/>
      <c r="O12" s="90"/>
      <c r="P12" s="90"/>
      <c r="Q12" s="90"/>
      <c r="R12" s="90"/>
      <c r="S12" s="90" t="s">
        <v>59</v>
      </c>
      <c r="T12" s="80"/>
      <c r="U12" s="93"/>
      <c r="V12" s="93"/>
      <c r="W12" s="93"/>
      <c r="X12" s="120"/>
      <c r="Y12" s="120"/>
      <c r="Z12" s="120"/>
      <c r="AA12" s="78"/>
    </row>
    <row r="13" spans="1:27" outlineLevel="1">
      <c r="A13" s="85"/>
      <c r="B13" s="82" t="s">
        <v>89</v>
      </c>
      <c r="C13" s="82" t="s">
        <v>106</v>
      </c>
      <c r="D13" s="83">
        <v>1000000</v>
      </c>
      <c r="E13" s="98">
        <v>2</v>
      </c>
      <c r="F13" s="85" t="s">
        <v>284</v>
      </c>
      <c r="G13" s="85"/>
      <c r="H13" s="85"/>
      <c r="I13" s="85"/>
      <c r="J13" s="85"/>
      <c r="K13" s="90"/>
      <c r="L13" s="90"/>
      <c r="M13" s="90"/>
      <c r="N13" s="90"/>
      <c r="O13" s="90"/>
      <c r="P13" s="90"/>
      <c r="Q13" s="90" t="s">
        <v>59</v>
      </c>
      <c r="R13" s="90" t="s">
        <v>59</v>
      </c>
      <c r="S13" s="85"/>
      <c r="T13" s="92" t="s">
        <v>59</v>
      </c>
      <c r="U13" s="93"/>
      <c r="V13" s="93"/>
      <c r="W13" s="93"/>
      <c r="X13" s="120"/>
      <c r="Y13" s="120"/>
      <c r="Z13" s="120"/>
      <c r="AA13" s="78"/>
    </row>
    <row r="14" spans="1:27" outlineLevel="1">
      <c r="A14" s="85"/>
      <c r="B14" s="82" t="s">
        <v>89</v>
      </c>
      <c r="C14" s="82" t="s">
        <v>97</v>
      </c>
      <c r="D14" s="83"/>
      <c r="E14" s="98">
        <v>1</v>
      </c>
      <c r="F14" s="85" t="s">
        <v>2</v>
      </c>
      <c r="G14" s="85"/>
      <c r="H14" s="85"/>
      <c r="I14" s="85"/>
      <c r="J14" s="85"/>
      <c r="K14" s="85"/>
      <c r="L14" s="85"/>
      <c r="M14" s="90"/>
      <c r="N14" s="90"/>
      <c r="O14" s="90" t="s">
        <v>59</v>
      </c>
      <c r="P14" s="90" t="s">
        <v>59</v>
      </c>
      <c r="Q14" s="90" t="s">
        <v>59</v>
      </c>
      <c r="R14" s="90" t="s">
        <v>59</v>
      </c>
      <c r="S14" s="85"/>
      <c r="T14" s="80"/>
      <c r="U14" s="93"/>
      <c r="V14" s="93"/>
      <c r="W14" s="93"/>
      <c r="X14" s="120"/>
      <c r="Y14" s="120"/>
      <c r="Z14" s="120"/>
      <c r="AA14" s="78"/>
    </row>
    <row r="15" spans="1:27" outlineLevel="1">
      <c r="A15" s="85"/>
      <c r="B15" s="82" t="s">
        <v>89</v>
      </c>
      <c r="C15" s="82" t="s">
        <v>96</v>
      </c>
      <c r="D15" s="83"/>
      <c r="E15" s="98">
        <v>2</v>
      </c>
      <c r="F15" s="85" t="s">
        <v>345</v>
      </c>
      <c r="G15" s="85"/>
      <c r="H15" s="85"/>
      <c r="I15" s="85"/>
      <c r="J15" s="85"/>
      <c r="K15" s="85"/>
      <c r="L15" s="85"/>
      <c r="M15" s="90" t="s">
        <v>59</v>
      </c>
      <c r="N15" s="90" t="s">
        <v>59</v>
      </c>
      <c r="O15" s="90" t="s">
        <v>59</v>
      </c>
      <c r="P15" s="90" t="s">
        <v>59</v>
      </c>
      <c r="Q15" s="90" t="s">
        <v>59</v>
      </c>
      <c r="R15" s="90" t="s">
        <v>59</v>
      </c>
      <c r="S15" s="90" t="s">
        <v>59</v>
      </c>
      <c r="T15" s="80"/>
      <c r="U15" s="93"/>
      <c r="V15" s="93"/>
      <c r="W15" s="93"/>
      <c r="X15" s="120"/>
      <c r="Y15" s="120"/>
      <c r="Z15" s="120"/>
      <c r="AA15" s="78"/>
    </row>
    <row r="16" spans="1:27" outlineLevel="1">
      <c r="A16" s="85"/>
      <c r="B16" s="82" t="s">
        <v>89</v>
      </c>
      <c r="C16" s="82" t="s">
        <v>96</v>
      </c>
      <c r="D16" s="83"/>
      <c r="E16" s="98">
        <v>1</v>
      </c>
      <c r="F16" s="85" t="s">
        <v>3</v>
      </c>
      <c r="G16" s="85"/>
      <c r="H16" s="85"/>
      <c r="I16" s="85"/>
      <c r="J16" s="85"/>
      <c r="K16" s="85"/>
      <c r="L16" s="85"/>
      <c r="M16" s="90"/>
      <c r="N16" s="90"/>
      <c r="O16" s="90" t="s">
        <v>59</v>
      </c>
      <c r="P16" s="90" t="s">
        <v>59</v>
      </c>
      <c r="Q16" s="90" t="s">
        <v>59</v>
      </c>
      <c r="R16" s="90" t="s">
        <v>59</v>
      </c>
      <c r="S16" s="90" t="s">
        <v>59</v>
      </c>
      <c r="T16" s="80"/>
      <c r="U16" s="93"/>
      <c r="V16" s="93"/>
      <c r="W16" s="93"/>
      <c r="X16" s="120"/>
      <c r="Y16" s="120"/>
      <c r="Z16" s="120"/>
      <c r="AA16" s="78"/>
    </row>
    <row r="17" spans="1:27" outlineLevel="1">
      <c r="A17" s="85"/>
      <c r="B17" s="82" t="s">
        <v>89</v>
      </c>
      <c r="C17" s="82" t="s">
        <v>98</v>
      </c>
      <c r="D17" s="83"/>
      <c r="E17" s="98">
        <v>1</v>
      </c>
      <c r="F17" s="85" t="s">
        <v>4</v>
      </c>
      <c r="G17" s="85"/>
      <c r="H17" s="85"/>
      <c r="I17" s="85"/>
      <c r="J17" s="85"/>
      <c r="K17" s="85"/>
      <c r="L17" s="85"/>
      <c r="M17" s="90"/>
      <c r="N17" s="90"/>
      <c r="O17" s="90" t="s">
        <v>59</v>
      </c>
      <c r="P17" s="90" t="s">
        <v>59</v>
      </c>
      <c r="Q17" s="90" t="s">
        <v>59</v>
      </c>
      <c r="R17" s="90" t="s">
        <v>59</v>
      </c>
      <c r="S17" s="90" t="s">
        <v>59</v>
      </c>
      <c r="T17" s="80"/>
      <c r="U17" s="93"/>
      <c r="V17" s="93"/>
      <c r="W17" s="93"/>
      <c r="X17" s="120"/>
      <c r="Y17" s="120"/>
      <c r="Z17" s="120"/>
      <c r="AA17" s="78"/>
    </row>
    <row r="18" spans="1:27" outlineLevel="1">
      <c r="A18" s="85"/>
      <c r="B18" s="82" t="s">
        <v>89</v>
      </c>
      <c r="C18" s="82" t="s">
        <v>98</v>
      </c>
      <c r="D18" s="83"/>
      <c r="E18" s="98">
        <v>2</v>
      </c>
      <c r="F18" s="85" t="s">
        <v>5</v>
      </c>
      <c r="G18" s="85"/>
      <c r="H18" s="85"/>
      <c r="I18" s="85"/>
      <c r="J18" s="85"/>
      <c r="K18" s="85"/>
      <c r="L18" s="85"/>
      <c r="M18" s="90"/>
      <c r="N18" s="90"/>
      <c r="O18" s="90" t="s">
        <v>59</v>
      </c>
      <c r="P18" s="90" t="s">
        <v>59</v>
      </c>
      <c r="Q18" s="90" t="s">
        <v>59</v>
      </c>
      <c r="R18" s="90" t="s">
        <v>59</v>
      </c>
      <c r="S18" s="85"/>
      <c r="T18" s="80"/>
      <c r="U18" s="93"/>
      <c r="V18" s="93"/>
      <c r="W18" s="93"/>
      <c r="X18" s="120"/>
      <c r="Y18" s="120"/>
      <c r="Z18" s="120"/>
      <c r="AA18" s="78"/>
    </row>
    <row r="19" spans="1:27" outlineLevel="1">
      <c r="A19" s="85"/>
      <c r="B19" s="82" t="s">
        <v>100</v>
      </c>
      <c r="C19" s="82" t="s">
        <v>102</v>
      </c>
      <c r="D19" s="83"/>
      <c r="E19" s="98">
        <v>2</v>
      </c>
      <c r="F19" s="85" t="s">
        <v>346</v>
      </c>
      <c r="G19" s="85"/>
      <c r="H19" s="85"/>
      <c r="I19" s="85"/>
      <c r="J19" s="85"/>
      <c r="K19" s="90"/>
      <c r="L19" s="90"/>
      <c r="M19" s="90"/>
      <c r="N19" s="90"/>
      <c r="O19" s="90" t="s">
        <v>59</v>
      </c>
      <c r="P19" s="90" t="s">
        <v>59</v>
      </c>
      <c r="Q19" s="90" t="s">
        <v>59</v>
      </c>
      <c r="R19" s="90" t="s">
        <v>59</v>
      </c>
      <c r="S19" s="90" t="s">
        <v>59</v>
      </c>
      <c r="T19" s="80"/>
      <c r="U19" s="93"/>
      <c r="V19" s="93"/>
      <c r="W19" s="93"/>
      <c r="X19" s="120"/>
      <c r="Y19" s="120"/>
      <c r="Z19" s="120"/>
      <c r="AA19" s="78"/>
    </row>
    <row r="20" spans="1:27" outlineLevel="1">
      <c r="A20" s="85"/>
      <c r="B20" s="82" t="s">
        <v>100</v>
      </c>
      <c r="C20" s="82" t="s">
        <v>99</v>
      </c>
      <c r="D20" s="83"/>
      <c r="E20" s="98">
        <v>2</v>
      </c>
      <c r="F20" s="85" t="s">
        <v>10</v>
      </c>
      <c r="G20" s="85"/>
      <c r="H20" s="85"/>
      <c r="I20" s="85"/>
      <c r="J20" s="85"/>
      <c r="K20" s="85"/>
      <c r="L20" s="85"/>
      <c r="M20" s="90"/>
      <c r="N20" s="90"/>
      <c r="O20" s="90"/>
      <c r="P20" s="90"/>
      <c r="Q20" s="90" t="s">
        <v>59</v>
      </c>
      <c r="R20" s="90" t="s">
        <v>59</v>
      </c>
      <c r="S20" s="85"/>
      <c r="T20" s="80"/>
      <c r="U20" s="93"/>
      <c r="V20" s="93"/>
      <c r="W20" s="93"/>
      <c r="X20" s="120"/>
      <c r="Y20" s="120"/>
      <c r="Z20" s="120"/>
      <c r="AA20" s="78"/>
    </row>
    <row r="21" spans="1:27" outlineLevel="1">
      <c r="A21" s="85"/>
      <c r="B21" s="82" t="s">
        <v>100</v>
      </c>
      <c r="C21" s="82" t="s">
        <v>255</v>
      </c>
      <c r="D21" s="83"/>
      <c r="E21" s="98">
        <v>1</v>
      </c>
      <c r="F21" s="85" t="s">
        <v>256</v>
      </c>
      <c r="G21" s="85"/>
      <c r="H21" s="85"/>
      <c r="I21" s="85"/>
      <c r="J21" s="85"/>
      <c r="K21" s="90"/>
      <c r="L21" s="90"/>
      <c r="M21" s="90"/>
      <c r="N21" s="90"/>
      <c r="O21" s="90"/>
      <c r="P21" s="90"/>
      <c r="Q21" s="90"/>
      <c r="R21" s="90"/>
      <c r="S21" s="90"/>
      <c r="T21" s="80"/>
      <c r="U21" s="93"/>
      <c r="V21" s="93"/>
      <c r="W21" s="93"/>
      <c r="X21" s="120"/>
      <c r="Y21" s="120"/>
      <c r="Z21" s="120"/>
      <c r="AA21" s="78"/>
    </row>
    <row r="22" spans="1:27" outlineLevel="1">
      <c r="A22" s="85"/>
      <c r="B22" s="82" t="s">
        <v>100</v>
      </c>
      <c r="C22" s="82" t="s">
        <v>257</v>
      </c>
      <c r="D22" s="83"/>
      <c r="E22" s="98">
        <v>2</v>
      </c>
      <c r="F22" s="85" t="s">
        <v>258</v>
      </c>
      <c r="G22" s="85"/>
      <c r="H22" s="85"/>
      <c r="I22" s="85"/>
      <c r="J22" s="85"/>
      <c r="K22" s="90"/>
      <c r="L22" s="90"/>
      <c r="M22" s="90"/>
      <c r="N22" s="90"/>
      <c r="O22" s="90"/>
      <c r="P22" s="90"/>
      <c r="Q22" s="90"/>
      <c r="R22" s="90"/>
      <c r="S22" s="90"/>
      <c r="T22" s="80"/>
      <c r="U22" s="93"/>
      <c r="V22" s="93"/>
      <c r="W22" s="93"/>
      <c r="X22" s="120"/>
      <c r="Y22" s="120"/>
      <c r="Z22" s="120"/>
      <c r="AA22" s="78"/>
    </row>
    <row r="23" spans="1:27" outlineLevel="1">
      <c r="A23" s="85"/>
      <c r="B23" s="82" t="s">
        <v>100</v>
      </c>
      <c r="C23" s="82" t="s">
        <v>281</v>
      </c>
      <c r="D23" s="83"/>
      <c r="E23" s="98">
        <v>1</v>
      </c>
      <c r="F23" s="85" t="s">
        <v>282</v>
      </c>
      <c r="G23" s="85"/>
      <c r="H23" s="85"/>
      <c r="I23" s="85"/>
      <c r="J23" s="85"/>
      <c r="K23" s="85"/>
      <c r="L23" s="85"/>
      <c r="M23" s="90"/>
      <c r="N23" s="90"/>
      <c r="O23" s="90"/>
      <c r="P23" s="90"/>
      <c r="Q23" s="90"/>
      <c r="R23" s="90"/>
      <c r="S23" s="85"/>
      <c r="T23" s="80"/>
      <c r="U23" s="93"/>
      <c r="V23" s="93"/>
      <c r="W23" s="93"/>
      <c r="X23" s="120"/>
      <c r="Y23" s="120"/>
      <c r="Z23" s="120"/>
      <c r="AA23" s="78"/>
    </row>
    <row r="24" spans="1:27" outlineLevel="1">
      <c r="A24" s="85"/>
      <c r="B24" s="82" t="s">
        <v>100</v>
      </c>
      <c r="C24" s="82" t="s">
        <v>270</v>
      </c>
      <c r="D24" s="83">
        <v>1000000</v>
      </c>
      <c r="E24" s="98">
        <v>1</v>
      </c>
      <c r="F24" s="85" t="s">
        <v>75</v>
      </c>
      <c r="G24" s="85"/>
      <c r="H24" s="85"/>
      <c r="I24" s="85"/>
      <c r="J24" s="85"/>
      <c r="K24" s="90" t="s">
        <v>59</v>
      </c>
      <c r="L24" s="90" t="s">
        <v>59</v>
      </c>
      <c r="M24" s="90" t="s">
        <v>59</v>
      </c>
      <c r="N24" s="90" t="s">
        <v>59</v>
      </c>
      <c r="O24" s="90" t="s">
        <v>59</v>
      </c>
      <c r="P24" s="90" t="s">
        <v>59</v>
      </c>
      <c r="Q24" s="90" t="s">
        <v>59</v>
      </c>
      <c r="R24" s="90" t="s">
        <v>59</v>
      </c>
      <c r="S24" s="90" t="s">
        <v>59</v>
      </c>
      <c r="T24" s="92" t="s">
        <v>59</v>
      </c>
      <c r="U24" s="93"/>
      <c r="V24" s="93"/>
      <c r="W24" s="93"/>
      <c r="X24" s="120"/>
      <c r="Y24" s="120"/>
      <c r="Z24" s="120"/>
      <c r="AA24" s="78"/>
    </row>
    <row r="25" spans="1:27" outlineLevel="1">
      <c r="A25" s="85"/>
      <c r="B25" s="82" t="s">
        <v>100</v>
      </c>
      <c r="C25" s="82"/>
      <c r="D25" s="83"/>
      <c r="E25" s="98">
        <v>2</v>
      </c>
      <c r="F25" s="85" t="s">
        <v>481</v>
      </c>
      <c r="G25" s="85"/>
      <c r="H25" s="85"/>
      <c r="I25" s="85"/>
      <c r="J25" s="85"/>
      <c r="K25" s="90"/>
      <c r="L25" s="90"/>
      <c r="M25" s="90"/>
      <c r="N25" s="90"/>
      <c r="O25" s="90"/>
      <c r="P25" s="90"/>
      <c r="Q25" s="90"/>
      <c r="R25" s="90"/>
      <c r="S25" s="90"/>
      <c r="T25" s="92"/>
      <c r="U25" s="93"/>
      <c r="V25" s="93"/>
      <c r="W25" s="93"/>
      <c r="X25" s="120"/>
      <c r="Y25" s="120"/>
      <c r="Z25" s="120"/>
      <c r="AA25" s="78"/>
    </row>
    <row r="26" spans="1:27" outlineLevel="1">
      <c r="A26" s="85"/>
      <c r="B26" s="82"/>
      <c r="C26" s="82"/>
      <c r="D26" s="83"/>
      <c r="E26" s="98">
        <v>2</v>
      </c>
      <c r="F26" s="165">
        <v>3</v>
      </c>
      <c r="G26" s="85" t="s">
        <v>482</v>
      </c>
      <c r="H26" s="85"/>
      <c r="J26" s="85"/>
      <c r="K26" s="90"/>
      <c r="L26" s="90"/>
      <c r="M26" s="90"/>
      <c r="N26" s="90"/>
      <c r="O26" s="90"/>
      <c r="P26" s="90"/>
      <c r="Q26" s="90"/>
      <c r="R26" s="90"/>
      <c r="S26" s="90"/>
      <c r="T26" s="92"/>
      <c r="U26" s="93"/>
      <c r="V26" s="93"/>
      <c r="W26" s="93"/>
      <c r="X26" s="120"/>
      <c r="Y26" s="120"/>
      <c r="Z26" s="120"/>
      <c r="AA26" s="78"/>
    </row>
    <row r="27" spans="1:27" outlineLevel="1">
      <c r="A27" s="85"/>
      <c r="B27" s="82" t="s">
        <v>107</v>
      </c>
      <c r="C27" s="82" t="s">
        <v>259</v>
      </c>
      <c r="D27" s="83"/>
      <c r="E27" s="98">
        <v>2</v>
      </c>
      <c r="F27" s="85" t="s">
        <v>260</v>
      </c>
      <c r="G27" s="85"/>
      <c r="H27" s="85"/>
      <c r="I27" s="85"/>
      <c r="J27" s="85"/>
      <c r="K27" s="90"/>
      <c r="L27" s="90"/>
      <c r="M27" s="90"/>
      <c r="N27" s="90"/>
      <c r="O27" s="90"/>
      <c r="P27" s="90"/>
      <c r="Q27" s="90"/>
      <c r="R27" s="90"/>
      <c r="S27" s="90"/>
      <c r="T27" s="80"/>
      <c r="U27" s="93"/>
      <c r="V27" s="93"/>
      <c r="W27" s="93"/>
      <c r="X27" s="120"/>
      <c r="Y27" s="120"/>
      <c r="Z27" s="120"/>
      <c r="AA27" s="78"/>
    </row>
    <row r="28" spans="1:27" outlineLevel="1">
      <c r="A28" s="85"/>
      <c r="B28" s="82" t="s">
        <v>107</v>
      </c>
      <c r="C28" s="82"/>
      <c r="D28" s="83"/>
      <c r="E28" s="98">
        <v>2</v>
      </c>
      <c r="F28" s="85" t="s">
        <v>347</v>
      </c>
      <c r="G28" s="85"/>
      <c r="H28" s="85"/>
      <c r="I28" s="85"/>
      <c r="J28" s="85"/>
      <c r="K28" s="90"/>
      <c r="L28" s="90"/>
      <c r="M28" s="90"/>
      <c r="N28" s="90"/>
      <c r="O28" s="90"/>
      <c r="P28" s="90"/>
      <c r="Q28" s="90"/>
      <c r="R28" s="90"/>
      <c r="S28" s="90"/>
      <c r="T28" s="80"/>
      <c r="U28" s="93"/>
      <c r="V28" s="93"/>
      <c r="W28" s="93"/>
      <c r="X28" s="120"/>
      <c r="Y28" s="120"/>
      <c r="Z28" s="120"/>
      <c r="AA28" s="78"/>
    </row>
    <row r="29" spans="1:27" outlineLevel="1">
      <c r="A29" s="85"/>
      <c r="B29" s="82" t="s">
        <v>107</v>
      </c>
      <c r="C29" s="82" t="s">
        <v>108</v>
      </c>
      <c r="D29" s="83">
        <v>2000000</v>
      </c>
      <c r="E29" s="98">
        <v>1</v>
      </c>
      <c r="F29" s="85" t="s">
        <v>11</v>
      </c>
      <c r="G29" s="85"/>
      <c r="H29" s="85"/>
      <c r="I29" s="85"/>
      <c r="J29" s="85"/>
      <c r="K29" s="90" t="s">
        <v>59</v>
      </c>
      <c r="L29" s="90" t="s">
        <v>59</v>
      </c>
      <c r="M29" s="90" t="s">
        <v>59</v>
      </c>
      <c r="N29" s="90" t="s">
        <v>59</v>
      </c>
      <c r="O29" s="90" t="s">
        <v>59</v>
      </c>
      <c r="P29" s="90" t="s">
        <v>59</v>
      </c>
      <c r="Q29" s="90" t="s">
        <v>59</v>
      </c>
      <c r="R29" s="90" t="s">
        <v>59</v>
      </c>
      <c r="S29" s="90" t="s">
        <v>59</v>
      </c>
      <c r="T29" s="92" t="s">
        <v>59</v>
      </c>
      <c r="U29" s="93"/>
      <c r="V29" s="93"/>
      <c r="W29" s="93"/>
      <c r="X29" s="120"/>
      <c r="Y29" s="120"/>
      <c r="Z29" s="120"/>
      <c r="AA29" s="78"/>
    </row>
    <row r="30" spans="1:27" outlineLevel="1">
      <c r="A30" s="85"/>
      <c r="B30" s="82" t="s">
        <v>91</v>
      </c>
      <c r="C30" s="82" t="s">
        <v>101</v>
      </c>
      <c r="D30" s="83"/>
      <c r="E30" s="98">
        <v>1</v>
      </c>
      <c r="F30" s="85" t="s">
        <v>50</v>
      </c>
      <c r="G30" s="85"/>
      <c r="H30" s="85"/>
      <c r="I30" s="85"/>
      <c r="J30" s="85"/>
      <c r="K30" s="85"/>
      <c r="L30" s="85"/>
      <c r="M30" s="90"/>
      <c r="N30" s="90"/>
      <c r="O30" s="90"/>
      <c r="P30" s="90"/>
      <c r="Q30" s="90"/>
      <c r="R30" s="90"/>
      <c r="S30" s="90" t="s">
        <v>59</v>
      </c>
      <c r="T30" s="80"/>
      <c r="U30" s="93"/>
      <c r="V30" s="93"/>
      <c r="W30" s="93"/>
      <c r="X30" s="120"/>
      <c r="Y30" s="120"/>
      <c r="Z30" s="120"/>
      <c r="AA30" s="78"/>
    </row>
    <row r="31" spans="1:27" outlineLevel="1">
      <c r="A31" s="85"/>
      <c r="B31" s="82" t="s">
        <v>107</v>
      </c>
      <c r="C31" s="82"/>
      <c r="D31" s="83"/>
      <c r="E31" s="98">
        <v>2</v>
      </c>
      <c r="F31" s="85" t="s">
        <v>440</v>
      </c>
      <c r="G31" s="85"/>
      <c r="H31" s="85"/>
      <c r="I31" s="85"/>
      <c r="J31" s="85"/>
      <c r="K31" s="85"/>
      <c r="L31" s="85"/>
      <c r="M31" s="90"/>
      <c r="N31" s="90"/>
      <c r="O31" s="90"/>
      <c r="P31" s="90"/>
      <c r="Q31" s="90"/>
      <c r="R31" s="90"/>
      <c r="S31" s="90"/>
      <c r="T31" s="80"/>
      <c r="U31" s="93"/>
      <c r="V31" s="93"/>
      <c r="W31" s="93"/>
      <c r="X31" s="120"/>
      <c r="Y31" s="120"/>
      <c r="Z31" s="120"/>
      <c r="AA31" s="78"/>
    </row>
    <row r="32" spans="1:27" outlineLevel="1">
      <c r="A32" s="85"/>
      <c r="B32" s="82" t="s">
        <v>107</v>
      </c>
      <c r="C32" s="82"/>
      <c r="D32" s="83"/>
      <c r="E32" s="98">
        <v>2</v>
      </c>
      <c r="F32" s="165">
        <v>3</v>
      </c>
      <c r="G32" s="85" t="s">
        <v>441</v>
      </c>
      <c r="H32" s="85"/>
      <c r="I32" s="85"/>
      <c r="J32" s="85"/>
      <c r="K32" s="85"/>
      <c r="L32" s="85"/>
      <c r="M32" s="90"/>
      <c r="N32" s="90"/>
      <c r="O32" s="90"/>
      <c r="P32" s="90"/>
      <c r="Q32" s="90"/>
      <c r="R32" s="90"/>
      <c r="S32" s="90"/>
      <c r="T32" s="80"/>
      <c r="U32" s="93"/>
      <c r="V32" s="93"/>
      <c r="W32" s="93"/>
      <c r="X32" s="120"/>
      <c r="Y32" s="120"/>
      <c r="Z32" s="120"/>
      <c r="AA32" s="78"/>
    </row>
    <row r="33" spans="1:27" outlineLevel="1">
      <c r="A33" s="85"/>
      <c r="B33" s="82" t="s">
        <v>107</v>
      </c>
      <c r="C33" s="82"/>
      <c r="D33" s="83"/>
      <c r="E33" s="98">
        <v>2</v>
      </c>
      <c r="F33" s="165">
        <v>3</v>
      </c>
      <c r="G33" s="85" t="s">
        <v>442</v>
      </c>
      <c r="H33" s="85"/>
      <c r="I33" s="85"/>
      <c r="J33" s="85"/>
      <c r="K33" s="85"/>
      <c r="L33" s="85"/>
      <c r="M33" s="90"/>
      <c r="N33" s="90"/>
      <c r="O33" s="90"/>
      <c r="P33" s="90"/>
      <c r="Q33" s="90"/>
      <c r="R33" s="90"/>
      <c r="S33" s="90"/>
      <c r="T33" s="80"/>
      <c r="U33" s="93"/>
      <c r="V33" s="93"/>
      <c r="W33" s="93"/>
      <c r="X33" s="120"/>
      <c r="Y33" s="120"/>
      <c r="Z33" s="120"/>
      <c r="AA33" s="78"/>
    </row>
    <row r="34" spans="1:27" outlineLevel="1">
      <c r="A34" s="85"/>
      <c r="B34" s="82" t="s">
        <v>91</v>
      </c>
      <c r="C34" s="82" t="s">
        <v>101</v>
      </c>
      <c r="D34" s="83"/>
      <c r="E34" s="98">
        <v>2</v>
      </c>
      <c r="F34" s="85" t="s">
        <v>348</v>
      </c>
      <c r="G34" s="85"/>
      <c r="H34" s="85"/>
      <c r="I34" s="85"/>
      <c r="J34" s="85"/>
      <c r="K34" s="90" t="s">
        <v>59</v>
      </c>
      <c r="L34" s="90" t="s">
        <v>59</v>
      </c>
      <c r="M34" s="90" t="s">
        <v>59</v>
      </c>
      <c r="N34" s="90" t="s">
        <v>59</v>
      </c>
      <c r="O34" s="90" t="s">
        <v>59</v>
      </c>
      <c r="P34" s="90" t="s">
        <v>59</v>
      </c>
      <c r="Q34" s="90" t="s">
        <v>59</v>
      </c>
      <c r="R34" s="90" t="s">
        <v>59</v>
      </c>
      <c r="S34" s="85"/>
      <c r="T34" s="80"/>
      <c r="U34" s="93"/>
      <c r="V34" s="93"/>
      <c r="W34" s="93"/>
      <c r="X34" s="120"/>
      <c r="Y34" s="120"/>
      <c r="Z34" s="120"/>
      <c r="AA34" s="78"/>
    </row>
    <row r="35" spans="1:27" outlineLevel="1">
      <c r="A35" s="85"/>
      <c r="B35" s="82" t="s">
        <v>261</v>
      </c>
      <c r="C35" s="82" t="s">
        <v>262</v>
      </c>
      <c r="D35" s="83"/>
      <c r="E35" s="98">
        <v>1</v>
      </c>
      <c r="F35" s="85" t="s">
        <v>263</v>
      </c>
      <c r="G35" s="85"/>
      <c r="H35" s="85"/>
      <c r="I35" s="85"/>
      <c r="J35" s="85"/>
      <c r="K35" s="90"/>
      <c r="L35" s="90"/>
      <c r="M35" s="90"/>
      <c r="N35" s="90"/>
      <c r="O35" s="90"/>
      <c r="P35" s="90"/>
      <c r="Q35" s="90"/>
      <c r="R35" s="90"/>
      <c r="S35" s="90"/>
      <c r="T35" s="80"/>
      <c r="U35" s="93"/>
      <c r="V35" s="93"/>
      <c r="W35" s="93"/>
      <c r="X35" s="120"/>
      <c r="Y35" s="120"/>
      <c r="Z35" s="120"/>
      <c r="AA35" s="78"/>
    </row>
    <row r="36" spans="1:27" outlineLevel="1">
      <c r="A36" s="85"/>
      <c r="B36" s="82" t="s">
        <v>261</v>
      </c>
      <c r="C36" s="82" t="s">
        <v>262</v>
      </c>
      <c r="D36" s="83"/>
      <c r="E36" s="98">
        <v>1</v>
      </c>
      <c r="F36" s="85" t="s">
        <v>264</v>
      </c>
      <c r="G36" s="85"/>
      <c r="H36" s="85"/>
      <c r="I36" s="85"/>
      <c r="J36" s="85"/>
      <c r="K36" s="90"/>
      <c r="L36" s="90"/>
      <c r="M36" s="90"/>
      <c r="N36" s="90"/>
      <c r="O36" s="90"/>
      <c r="P36" s="90"/>
      <c r="Q36" s="90"/>
      <c r="R36" s="90"/>
      <c r="S36" s="90"/>
      <c r="T36" s="80"/>
      <c r="U36" s="93"/>
      <c r="V36" s="93"/>
      <c r="W36" s="93"/>
      <c r="X36" s="120"/>
      <c r="Y36" s="120"/>
      <c r="Z36" s="120"/>
      <c r="AA36" s="78"/>
    </row>
    <row r="37" spans="1:27" outlineLevel="1">
      <c r="A37" s="85"/>
      <c r="B37" s="82" t="s">
        <v>261</v>
      </c>
      <c r="C37" s="82" t="s">
        <v>269</v>
      </c>
      <c r="D37" s="83"/>
      <c r="E37" s="98">
        <v>1</v>
      </c>
      <c r="F37" s="85" t="s">
        <v>64</v>
      </c>
      <c r="G37" s="85"/>
      <c r="H37" s="85"/>
      <c r="I37" s="85"/>
      <c r="J37" s="85"/>
      <c r="K37" s="90" t="s">
        <v>59</v>
      </c>
      <c r="L37" s="90" t="s">
        <v>59</v>
      </c>
      <c r="M37" s="90" t="s">
        <v>59</v>
      </c>
      <c r="N37" s="90" t="s">
        <v>59</v>
      </c>
      <c r="O37" s="90"/>
      <c r="P37" s="90"/>
      <c r="Q37" s="90"/>
      <c r="R37" s="90"/>
      <c r="S37" s="90" t="s">
        <v>59</v>
      </c>
      <c r="T37" s="80"/>
      <c r="U37" s="93"/>
      <c r="V37" s="93"/>
      <c r="W37" s="93"/>
      <c r="X37" s="120"/>
      <c r="Y37" s="120"/>
      <c r="Z37" s="120"/>
      <c r="AA37" s="78"/>
    </row>
    <row r="38" spans="1:27" outlineLevel="1">
      <c r="A38" s="85"/>
      <c r="B38" s="82" t="s">
        <v>261</v>
      </c>
      <c r="C38" s="82" t="s">
        <v>269</v>
      </c>
      <c r="D38" s="83">
        <v>1000000</v>
      </c>
      <c r="E38" s="98">
        <v>1</v>
      </c>
      <c r="F38" s="85" t="s">
        <v>349</v>
      </c>
      <c r="G38" s="85"/>
      <c r="H38" s="85"/>
      <c r="I38" s="85"/>
      <c r="J38" s="85"/>
      <c r="K38" s="90"/>
      <c r="L38" s="90"/>
      <c r="M38" s="90"/>
      <c r="N38" s="90"/>
      <c r="O38" s="90"/>
      <c r="P38" s="90"/>
      <c r="Q38" s="90"/>
      <c r="R38" s="90"/>
      <c r="S38" s="90" t="s">
        <v>59</v>
      </c>
      <c r="T38" s="92" t="s">
        <v>59</v>
      </c>
      <c r="U38" s="93"/>
      <c r="V38" s="93"/>
      <c r="W38" s="93"/>
      <c r="X38" s="120"/>
      <c r="Y38" s="120"/>
      <c r="Z38" s="120"/>
      <c r="AA38" s="78"/>
    </row>
    <row r="39" spans="1:27" outlineLevel="1">
      <c r="A39" s="85"/>
      <c r="B39" s="82" t="s">
        <v>90</v>
      </c>
      <c r="C39" s="82" t="s">
        <v>94</v>
      </c>
      <c r="D39" s="83"/>
      <c r="E39" s="98">
        <v>1</v>
      </c>
      <c r="F39" s="85" t="s">
        <v>157</v>
      </c>
      <c r="G39" s="85"/>
      <c r="H39" s="85"/>
      <c r="I39" s="85"/>
      <c r="J39" s="85"/>
      <c r="K39" s="85"/>
      <c r="L39" s="85"/>
      <c r="M39" s="90"/>
      <c r="N39" s="90" t="s">
        <v>59</v>
      </c>
      <c r="O39" s="90" t="s">
        <v>59</v>
      </c>
      <c r="P39" s="90" t="s">
        <v>59</v>
      </c>
      <c r="Q39" s="90" t="s">
        <v>59</v>
      </c>
      <c r="R39" s="90" t="s">
        <v>59</v>
      </c>
      <c r="S39" s="90" t="s">
        <v>59</v>
      </c>
      <c r="T39" s="80"/>
      <c r="U39" s="93"/>
      <c r="V39" s="93"/>
      <c r="W39" s="93"/>
      <c r="X39" s="120"/>
      <c r="Y39" s="120"/>
      <c r="Z39" s="120"/>
      <c r="AA39" s="78"/>
    </row>
    <row r="40" spans="1:27" outlineLevel="1">
      <c r="A40" s="85"/>
      <c r="B40" s="82" t="s">
        <v>90</v>
      </c>
      <c r="C40" s="82" t="s">
        <v>103</v>
      </c>
      <c r="D40" s="83"/>
      <c r="E40" s="98">
        <v>1</v>
      </c>
      <c r="F40" s="85" t="s">
        <v>159</v>
      </c>
      <c r="G40" s="85"/>
      <c r="H40" s="85"/>
      <c r="I40" s="85"/>
      <c r="J40" s="85"/>
      <c r="K40" s="90" t="s">
        <v>59</v>
      </c>
      <c r="L40" s="90" t="s">
        <v>59</v>
      </c>
      <c r="M40" s="90" t="s">
        <v>59</v>
      </c>
      <c r="N40" s="90" t="s">
        <v>59</v>
      </c>
      <c r="O40" s="90" t="s">
        <v>59</v>
      </c>
      <c r="P40" s="90" t="s">
        <v>59</v>
      </c>
      <c r="Q40" s="90" t="s">
        <v>59</v>
      </c>
      <c r="R40" s="90" t="s">
        <v>59</v>
      </c>
      <c r="S40" s="85"/>
      <c r="T40" s="92" t="s">
        <v>59</v>
      </c>
      <c r="U40" s="93"/>
      <c r="V40" s="93"/>
      <c r="W40" s="93"/>
      <c r="X40" s="120"/>
      <c r="Y40" s="120"/>
      <c r="Z40" s="120"/>
      <c r="AA40" s="78"/>
    </row>
    <row r="41" spans="1:27" outlineLevel="1">
      <c r="A41" s="85"/>
      <c r="B41" s="82" t="s">
        <v>91</v>
      </c>
      <c r="C41" s="82"/>
      <c r="D41" s="83"/>
      <c r="E41" s="98">
        <v>2</v>
      </c>
      <c r="F41" s="85" t="s">
        <v>443</v>
      </c>
      <c r="G41" s="85"/>
      <c r="H41" s="85"/>
      <c r="I41" s="85"/>
      <c r="J41" s="85"/>
      <c r="K41" s="90"/>
      <c r="L41" s="90"/>
      <c r="M41" s="90"/>
      <c r="N41" s="90"/>
      <c r="O41" s="90"/>
      <c r="P41" s="90"/>
      <c r="Q41" s="90"/>
      <c r="R41" s="90"/>
      <c r="S41" s="85"/>
      <c r="T41" s="92"/>
      <c r="U41" s="93"/>
      <c r="V41" s="93"/>
      <c r="W41" s="93"/>
      <c r="X41" s="120"/>
      <c r="Y41" s="120"/>
      <c r="Z41" s="120"/>
      <c r="AA41" s="78"/>
    </row>
    <row r="42" spans="1:27" outlineLevel="1">
      <c r="A42" s="85"/>
      <c r="B42" s="82" t="s">
        <v>91</v>
      </c>
      <c r="C42" s="82"/>
      <c r="D42" s="83"/>
      <c r="E42" s="98">
        <v>2</v>
      </c>
      <c r="F42" s="165">
        <v>3</v>
      </c>
      <c r="G42" s="85" t="s">
        <v>444</v>
      </c>
      <c r="H42" s="85"/>
      <c r="I42" s="85"/>
      <c r="J42" s="85"/>
      <c r="K42" s="90"/>
      <c r="L42" s="90"/>
      <c r="M42" s="90"/>
      <c r="N42" s="90"/>
      <c r="O42" s="90"/>
      <c r="P42" s="90"/>
      <c r="Q42" s="90"/>
      <c r="R42" s="90"/>
      <c r="S42" s="85"/>
      <c r="T42" s="92"/>
      <c r="U42" s="93"/>
      <c r="V42" s="93"/>
      <c r="W42" s="93"/>
      <c r="X42" s="120"/>
      <c r="Y42" s="120"/>
      <c r="Z42" s="120"/>
      <c r="AA42" s="78"/>
    </row>
    <row r="43" spans="1:27" outlineLevel="1">
      <c r="A43" s="85"/>
      <c r="B43" s="82" t="s">
        <v>91</v>
      </c>
      <c r="C43" s="82"/>
      <c r="D43" s="83"/>
      <c r="E43" s="98">
        <v>2</v>
      </c>
      <c r="F43" s="165">
        <v>3</v>
      </c>
      <c r="G43" s="85" t="s">
        <v>445</v>
      </c>
      <c r="H43" s="85"/>
      <c r="I43" s="85"/>
      <c r="J43" s="85"/>
      <c r="K43" s="90"/>
      <c r="L43" s="90"/>
      <c r="M43" s="90"/>
      <c r="N43" s="90"/>
      <c r="O43" s="90"/>
      <c r="P43" s="90"/>
      <c r="Q43" s="90"/>
      <c r="R43" s="90"/>
      <c r="S43" s="85"/>
      <c r="T43" s="92"/>
      <c r="U43" s="93"/>
      <c r="V43" s="93"/>
      <c r="W43" s="93"/>
      <c r="X43" s="120"/>
      <c r="Y43" s="120"/>
      <c r="Z43" s="120"/>
      <c r="AA43" s="78"/>
    </row>
    <row r="44" spans="1:27" outlineLevel="1">
      <c r="A44" s="85"/>
      <c r="B44" s="82" t="s">
        <v>91</v>
      </c>
      <c r="C44" s="82"/>
      <c r="D44" s="83"/>
      <c r="E44" s="98">
        <v>2</v>
      </c>
      <c r="F44" s="165">
        <v>3</v>
      </c>
      <c r="G44" s="85" t="s">
        <v>446</v>
      </c>
      <c r="H44" s="85"/>
      <c r="I44" s="85"/>
      <c r="J44" s="85"/>
      <c r="K44" s="90"/>
      <c r="L44" s="90"/>
      <c r="M44" s="90"/>
      <c r="N44" s="90"/>
      <c r="O44" s="90"/>
      <c r="P44" s="90"/>
      <c r="Q44" s="90"/>
      <c r="R44" s="90"/>
      <c r="S44" s="85"/>
      <c r="T44" s="92"/>
      <c r="U44" s="93"/>
      <c r="V44" s="93"/>
      <c r="W44" s="93"/>
      <c r="X44" s="120"/>
      <c r="Y44" s="120"/>
      <c r="Z44" s="120"/>
      <c r="AA44" s="78"/>
    </row>
    <row r="45" spans="1:27" outlineLevel="1">
      <c r="A45" s="85"/>
      <c r="B45" s="82" t="s">
        <v>90</v>
      </c>
      <c r="C45" s="82" t="s">
        <v>267</v>
      </c>
      <c r="D45" s="83">
        <v>1500000</v>
      </c>
      <c r="E45" s="98">
        <v>2</v>
      </c>
      <c r="F45" s="85" t="s">
        <v>351</v>
      </c>
      <c r="G45" s="85"/>
      <c r="H45" s="85"/>
      <c r="I45" s="85"/>
      <c r="J45" s="85"/>
      <c r="K45" s="90"/>
      <c r="L45" s="90"/>
      <c r="M45" s="90"/>
      <c r="N45" s="90"/>
      <c r="O45" s="90"/>
      <c r="P45" s="90" t="s">
        <v>59</v>
      </c>
      <c r="Q45" s="90" t="s">
        <v>59</v>
      </c>
      <c r="R45" s="90" t="s">
        <v>59</v>
      </c>
      <c r="S45" s="90" t="s">
        <v>59</v>
      </c>
      <c r="T45" s="92" t="s">
        <v>59</v>
      </c>
      <c r="U45" s="93"/>
      <c r="V45" s="93"/>
      <c r="W45" s="93"/>
      <c r="X45" s="120"/>
      <c r="Y45" s="120"/>
      <c r="Z45" s="120"/>
      <c r="AA45" s="78"/>
    </row>
    <row r="46" spans="1:27" outlineLevel="1">
      <c r="A46" s="85"/>
      <c r="B46" s="82" t="s">
        <v>90</v>
      </c>
      <c r="C46" s="82" t="s">
        <v>268</v>
      </c>
      <c r="D46" s="83">
        <v>500000</v>
      </c>
      <c r="E46" s="98">
        <v>2</v>
      </c>
      <c r="F46" s="85" t="s">
        <v>350</v>
      </c>
      <c r="G46" s="85"/>
      <c r="H46" s="85"/>
      <c r="I46" s="85"/>
      <c r="J46" s="85"/>
      <c r="K46" s="85"/>
      <c r="L46" s="85"/>
      <c r="M46" s="90"/>
      <c r="N46" s="90"/>
      <c r="O46" s="90" t="s">
        <v>59</v>
      </c>
      <c r="P46" s="90" t="s">
        <v>59</v>
      </c>
      <c r="Q46" s="90" t="s">
        <v>59</v>
      </c>
      <c r="R46" s="90" t="s">
        <v>59</v>
      </c>
      <c r="S46" s="90" t="s">
        <v>59</v>
      </c>
      <c r="T46" s="92" t="s">
        <v>59</v>
      </c>
      <c r="U46" s="93"/>
      <c r="V46" s="93"/>
      <c r="W46" s="93"/>
      <c r="X46" s="120"/>
      <c r="Y46" s="120"/>
      <c r="Z46" s="120"/>
      <c r="AA46" s="78"/>
    </row>
    <row r="47" spans="1:27" outlineLevel="1">
      <c r="A47" s="85"/>
      <c r="B47" s="82" t="s">
        <v>90</v>
      </c>
      <c r="C47" s="82" t="s">
        <v>271</v>
      </c>
      <c r="D47" s="83">
        <v>12000000</v>
      </c>
      <c r="E47" s="98">
        <v>1</v>
      </c>
      <c r="F47" s="85" t="s">
        <v>62</v>
      </c>
      <c r="G47" s="85"/>
      <c r="H47" s="85"/>
      <c r="I47" s="85"/>
      <c r="J47" s="85"/>
      <c r="K47" s="90" t="s">
        <v>59</v>
      </c>
      <c r="L47" s="90" t="s">
        <v>59</v>
      </c>
      <c r="M47" s="90" t="s">
        <v>59</v>
      </c>
      <c r="N47" s="90" t="s">
        <v>59</v>
      </c>
      <c r="O47" s="90" t="s">
        <v>59</v>
      </c>
      <c r="P47" s="90" t="s">
        <v>59</v>
      </c>
      <c r="Q47" s="90" t="s">
        <v>59</v>
      </c>
      <c r="R47" s="90" t="s">
        <v>59</v>
      </c>
      <c r="S47" s="85"/>
      <c r="T47" s="92" t="s">
        <v>59</v>
      </c>
      <c r="U47" s="93"/>
      <c r="V47" s="93"/>
      <c r="W47" s="93"/>
      <c r="X47" s="120"/>
      <c r="Y47" s="120"/>
      <c r="Z47" s="120"/>
      <c r="AA47" s="78"/>
    </row>
    <row r="48" spans="1:27" outlineLevel="1">
      <c r="A48" s="85"/>
      <c r="B48" s="82" t="s">
        <v>355</v>
      </c>
      <c r="C48" s="82"/>
      <c r="D48" s="83"/>
      <c r="E48" s="98">
        <v>2</v>
      </c>
      <c r="F48" s="85" t="s">
        <v>359</v>
      </c>
      <c r="G48" s="85"/>
      <c r="H48" s="85"/>
      <c r="I48" s="85"/>
      <c r="J48" s="85"/>
      <c r="K48" s="90"/>
      <c r="L48" s="90"/>
      <c r="M48" s="90"/>
      <c r="N48" s="90"/>
      <c r="O48" s="90"/>
      <c r="P48" s="90"/>
      <c r="Q48" s="90"/>
      <c r="R48" s="90"/>
      <c r="S48" s="85"/>
      <c r="T48" s="92"/>
      <c r="U48" s="93"/>
      <c r="V48" s="93"/>
      <c r="W48" s="93"/>
      <c r="X48" s="120"/>
      <c r="Y48" s="120"/>
      <c r="Z48" s="120"/>
      <c r="AA48" s="78"/>
    </row>
    <row r="49" spans="1:27" outlineLevel="1">
      <c r="A49" s="85"/>
      <c r="B49" s="82" t="s">
        <v>355</v>
      </c>
      <c r="C49" s="82"/>
      <c r="D49" s="83"/>
      <c r="E49" s="98">
        <v>2</v>
      </c>
      <c r="F49" s="85" t="s">
        <v>360</v>
      </c>
      <c r="G49" s="85"/>
      <c r="H49" s="85"/>
      <c r="I49" s="85"/>
      <c r="J49" s="85"/>
      <c r="K49" s="90"/>
      <c r="L49" s="90"/>
      <c r="M49" s="90"/>
      <c r="N49" s="90"/>
      <c r="O49" s="90"/>
      <c r="P49" s="90"/>
      <c r="Q49" s="90"/>
      <c r="R49" s="90"/>
      <c r="S49" s="85"/>
      <c r="T49" s="92"/>
      <c r="U49" s="93"/>
      <c r="V49" s="93"/>
      <c r="W49" s="93"/>
      <c r="X49" s="120"/>
      <c r="Y49" s="120"/>
      <c r="Z49" s="120"/>
      <c r="AA49" s="78"/>
    </row>
    <row r="50" spans="1:27" outlineLevel="1">
      <c r="A50" s="85"/>
      <c r="B50" s="82" t="s">
        <v>355</v>
      </c>
      <c r="C50" s="82"/>
      <c r="D50" s="83"/>
      <c r="E50" s="98">
        <v>2</v>
      </c>
      <c r="F50" s="85" t="s">
        <v>361</v>
      </c>
      <c r="G50" s="85"/>
      <c r="H50" s="85"/>
      <c r="I50" s="85"/>
      <c r="J50" s="85"/>
      <c r="K50" s="90"/>
      <c r="L50" s="90"/>
      <c r="M50" s="90"/>
      <c r="N50" s="90"/>
      <c r="O50" s="90"/>
      <c r="P50" s="90"/>
      <c r="Q50" s="90"/>
      <c r="R50" s="90"/>
      <c r="S50" s="85"/>
      <c r="T50" s="92"/>
      <c r="U50" s="93"/>
      <c r="V50" s="93"/>
      <c r="W50" s="93"/>
      <c r="X50" s="120"/>
      <c r="Y50" s="120"/>
      <c r="Z50" s="120"/>
      <c r="AA50" s="78"/>
    </row>
    <row r="51" spans="1:27" outlineLevel="1">
      <c r="A51" s="85"/>
      <c r="B51" s="82" t="s">
        <v>355</v>
      </c>
      <c r="C51" s="82"/>
      <c r="D51" s="83"/>
      <c r="E51" s="98">
        <v>2</v>
      </c>
      <c r="F51" s="165">
        <v>3</v>
      </c>
      <c r="G51" s="85" t="s">
        <v>362</v>
      </c>
      <c r="H51" s="85"/>
      <c r="I51" s="85"/>
      <c r="J51" s="85"/>
      <c r="K51" s="90"/>
      <c r="L51" s="90"/>
      <c r="M51" s="90"/>
      <c r="N51" s="90"/>
      <c r="O51" s="90"/>
      <c r="P51" s="90"/>
      <c r="Q51" s="90"/>
      <c r="R51" s="90"/>
      <c r="S51" s="85"/>
      <c r="T51" s="92"/>
      <c r="U51" s="93"/>
      <c r="V51" s="93"/>
      <c r="W51" s="93"/>
      <c r="X51" s="120"/>
      <c r="Y51" s="120"/>
      <c r="Z51" s="120"/>
      <c r="AA51" s="78"/>
    </row>
    <row r="52" spans="1:27" outlineLevel="1">
      <c r="A52" s="85"/>
      <c r="B52" s="82" t="s">
        <v>355</v>
      </c>
      <c r="C52" s="82"/>
      <c r="D52" s="83"/>
      <c r="E52" s="98">
        <v>2</v>
      </c>
      <c r="F52" s="165">
        <v>3</v>
      </c>
      <c r="G52" s="85" t="s">
        <v>363</v>
      </c>
      <c r="H52" s="85"/>
      <c r="I52" s="85"/>
      <c r="J52" s="85"/>
      <c r="K52" s="90"/>
      <c r="L52" s="90"/>
      <c r="M52" s="90"/>
      <c r="N52" s="90"/>
      <c r="O52" s="90"/>
      <c r="P52" s="90"/>
      <c r="Q52" s="90"/>
      <c r="R52" s="90"/>
      <c r="S52" s="85"/>
      <c r="T52" s="92"/>
      <c r="U52" s="93"/>
      <c r="V52" s="93"/>
      <c r="W52" s="93"/>
      <c r="X52" s="120"/>
      <c r="Y52" s="120"/>
      <c r="Z52" s="120"/>
      <c r="AA52" s="78"/>
    </row>
    <row r="53" spans="1:27" outlineLevel="1">
      <c r="A53" s="85"/>
      <c r="B53" s="82" t="s">
        <v>355</v>
      </c>
      <c r="C53" s="82"/>
      <c r="D53" s="83"/>
      <c r="E53" s="98">
        <v>2</v>
      </c>
      <c r="F53" s="165">
        <v>3</v>
      </c>
      <c r="G53" s="85" t="s">
        <v>364</v>
      </c>
      <c r="H53" s="85"/>
      <c r="I53" s="85"/>
      <c r="J53" s="85"/>
      <c r="K53" s="90"/>
      <c r="L53" s="90"/>
      <c r="M53" s="90"/>
      <c r="N53" s="90"/>
      <c r="O53" s="90"/>
      <c r="P53" s="90"/>
      <c r="Q53" s="90"/>
      <c r="R53" s="90"/>
      <c r="S53" s="85"/>
      <c r="T53" s="92"/>
      <c r="U53" s="93"/>
      <c r="V53" s="93"/>
      <c r="W53" s="93"/>
      <c r="X53" s="120"/>
      <c r="Y53" s="120"/>
      <c r="Z53" s="120"/>
      <c r="AA53" s="78"/>
    </row>
    <row r="54" spans="1:27" outlineLevel="1">
      <c r="A54" s="85"/>
      <c r="B54" s="82" t="s">
        <v>355</v>
      </c>
      <c r="C54" s="82"/>
      <c r="D54" s="83"/>
      <c r="E54" s="98">
        <v>2</v>
      </c>
      <c r="F54" s="165">
        <v>3</v>
      </c>
      <c r="G54" s="85" t="s">
        <v>365</v>
      </c>
      <c r="H54" s="85"/>
      <c r="I54" s="85"/>
      <c r="J54" s="85"/>
      <c r="K54" s="90"/>
      <c r="L54" s="90"/>
      <c r="M54" s="90"/>
      <c r="N54" s="90"/>
      <c r="O54" s="90"/>
      <c r="P54" s="90"/>
      <c r="Q54" s="90"/>
      <c r="R54" s="90"/>
      <c r="S54" s="85"/>
      <c r="T54" s="92"/>
      <c r="U54" s="93"/>
      <c r="V54" s="93"/>
      <c r="W54" s="93"/>
      <c r="X54" s="120"/>
      <c r="Y54" s="120"/>
      <c r="Z54" s="120"/>
      <c r="AA54" s="78"/>
    </row>
    <row r="55" spans="1:27" outlineLevel="1">
      <c r="A55" s="85"/>
      <c r="B55" s="82" t="s">
        <v>355</v>
      </c>
      <c r="C55" s="82"/>
      <c r="D55" s="83"/>
      <c r="E55" s="98">
        <v>2</v>
      </c>
      <c r="F55" s="85" t="s">
        <v>366</v>
      </c>
      <c r="G55" s="85"/>
      <c r="H55" s="85"/>
      <c r="I55" s="85"/>
      <c r="J55" s="85"/>
      <c r="K55" s="90"/>
      <c r="L55" s="90"/>
      <c r="M55" s="90"/>
      <c r="N55" s="90"/>
      <c r="O55" s="90"/>
      <c r="P55" s="90"/>
      <c r="Q55" s="90"/>
      <c r="R55" s="90"/>
      <c r="S55" s="85"/>
      <c r="T55" s="92"/>
      <c r="U55" s="93"/>
      <c r="V55" s="93"/>
      <c r="W55" s="93"/>
      <c r="X55" s="120"/>
      <c r="Y55" s="120"/>
      <c r="Z55" s="120"/>
      <c r="AA55" s="78"/>
    </row>
    <row r="56" spans="1:27" outlineLevel="1">
      <c r="A56" s="85"/>
      <c r="B56" s="82" t="s">
        <v>355</v>
      </c>
      <c r="C56" s="82"/>
      <c r="D56" s="83"/>
      <c r="E56" s="98">
        <v>2</v>
      </c>
      <c r="F56" s="165">
        <v>3</v>
      </c>
      <c r="G56" s="85" t="s">
        <v>367</v>
      </c>
      <c r="H56" s="85"/>
      <c r="I56" s="85"/>
      <c r="J56" s="85"/>
      <c r="K56" s="90"/>
      <c r="L56" s="90"/>
      <c r="M56" s="90"/>
      <c r="N56" s="90"/>
      <c r="O56" s="90"/>
      <c r="P56" s="90"/>
      <c r="Q56" s="90"/>
      <c r="R56" s="90"/>
      <c r="S56" s="85"/>
      <c r="T56" s="92"/>
      <c r="U56" s="93"/>
      <c r="V56" s="93"/>
      <c r="W56" s="93"/>
      <c r="X56" s="120"/>
      <c r="Y56" s="120"/>
      <c r="Z56" s="120"/>
      <c r="AA56" s="78"/>
    </row>
    <row r="57" spans="1:27" outlineLevel="1">
      <c r="A57" s="85"/>
      <c r="B57" s="82" t="s">
        <v>355</v>
      </c>
      <c r="C57" s="82"/>
      <c r="D57" s="83"/>
      <c r="E57" s="98">
        <v>2</v>
      </c>
      <c r="F57" s="165">
        <v>3</v>
      </c>
      <c r="G57" s="85" t="s">
        <v>368</v>
      </c>
      <c r="H57" s="85"/>
      <c r="I57" s="85"/>
      <c r="J57" s="85"/>
      <c r="K57" s="90"/>
      <c r="L57" s="90"/>
      <c r="M57" s="90"/>
      <c r="N57" s="90"/>
      <c r="O57" s="90"/>
      <c r="P57" s="90"/>
      <c r="Q57" s="90"/>
      <c r="R57" s="90"/>
      <c r="S57" s="85"/>
      <c r="T57" s="92"/>
      <c r="U57" s="93"/>
      <c r="V57" s="93"/>
      <c r="W57" s="93"/>
      <c r="X57" s="120"/>
      <c r="Y57" s="120"/>
      <c r="Z57" s="120"/>
      <c r="AA57" s="78"/>
    </row>
    <row r="58" spans="1:27" outlineLevel="1">
      <c r="A58" s="85"/>
      <c r="B58" s="82" t="s">
        <v>355</v>
      </c>
      <c r="C58" s="82"/>
      <c r="D58" s="83"/>
      <c r="E58" s="98">
        <v>2</v>
      </c>
      <c r="F58" s="165">
        <v>3</v>
      </c>
      <c r="G58" s="85" t="s">
        <v>369</v>
      </c>
      <c r="H58" s="85"/>
      <c r="I58" s="85"/>
      <c r="J58" s="85"/>
      <c r="K58" s="90"/>
      <c r="L58" s="90"/>
      <c r="M58" s="90"/>
      <c r="N58" s="90"/>
      <c r="O58" s="90"/>
      <c r="P58" s="90"/>
      <c r="Q58" s="90"/>
      <c r="R58" s="90"/>
      <c r="S58" s="85"/>
      <c r="T58" s="92"/>
      <c r="U58" s="93"/>
      <c r="V58" s="93"/>
      <c r="W58" s="93"/>
      <c r="X58" s="120"/>
      <c r="Y58" s="120"/>
      <c r="Z58" s="120"/>
      <c r="AA58" s="78"/>
    </row>
    <row r="59" spans="1:27" outlineLevel="1">
      <c r="A59" s="85"/>
      <c r="B59" s="82" t="s">
        <v>104</v>
      </c>
      <c r="C59" s="82" t="s">
        <v>95</v>
      </c>
      <c r="D59" s="83">
        <v>4000000</v>
      </c>
      <c r="E59" s="98">
        <v>1</v>
      </c>
      <c r="F59" s="85" t="s">
        <v>14</v>
      </c>
      <c r="G59" s="85"/>
      <c r="H59" s="85"/>
      <c r="I59" s="85"/>
      <c r="J59" s="85"/>
      <c r="K59" s="90" t="s">
        <v>59</v>
      </c>
      <c r="L59" s="90" t="s">
        <v>59</v>
      </c>
      <c r="M59" s="90" t="s">
        <v>59</v>
      </c>
      <c r="N59" s="90" t="s">
        <v>59</v>
      </c>
      <c r="O59" s="90" t="s">
        <v>59</v>
      </c>
      <c r="P59" s="90" t="s">
        <v>59</v>
      </c>
      <c r="Q59" s="90" t="s">
        <v>59</v>
      </c>
      <c r="R59" s="90" t="s">
        <v>59</v>
      </c>
      <c r="S59" s="90" t="s">
        <v>59</v>
      </c>
      <c r="T59" s="80"/>
      <c r="U59" s="93"/>
      <c r="V59" s="93"/>
      <c r="W59" s="93"/>
      <c r="X59" s="120"/>
      <c r="Y59" s="120"/>
      <c r="Z59" s="120"/>
      <c r="AA59" s="78"/>
    </row>
    <row r="60" spans="1:27" ht="24.75" outlineLevel="1">
      <c r="A60" s="85"/>
      <c r="B60" s="82" t="s">
        <v>104</v>
      </c>
      <c r="C60" s="82" t="s">
        <v>95</v>
      </c>
      <c r="D60" s="83"/>
      <c r="E60" s="98">
        <v>1</v>
      </c>
      <c r="F60" s="85" t="s">
        <v>265</v>
      </c>
      <c r="G60" s="85"/>
      <c r="H60" s="85"/>
      <c r="I60" s="85"/>
      <c r="J60" s="85"/>
      <c r="K60" s="90"/>
      <c r="L60" s="90"/>
      <c r="M60" s="90"/>
      <c r="N60" s="90"/>
      <c r="O60" s="90"/>
      <c r="P60" s="90"/>
      <c r="Q60" s="90"/>
      <c r="R60" s="90"/>
      <c r="S60" s="90"/>
      <c r="T60" s="80"/>
      <c r="U60" s="93"/>
      <c r="V60" s="93"/>
      <c r="W60" s="93"/>
      <c r="X60" s="120"/>
      <c r="Y60" s="120"/>
      <c r="Z60" s="152"/>
      <c r="AA60" s="78"/>
    </row>
    <row r="61" spans="1:27" ht="22.5" customHeight="1" outlineLevel="1">
      <c r="A61" s="85"/>
      <c r="B61" s="82" t="s">
        <v>104</v>
      </c>
      <c r="C61" s="82" t="s">
        <v>205</v>
      </c>
      <c r="D61" s="83"/>
      <c r="E61" s="98">
        <v>1</v>
      </c>
      <c r="F61" s="85" t="s">
        <v>158</v>
      </c>
      <c r="G61" s="85"/>
      <c r="H61" s="85"/>
      <c r="I61" s="85"/>
      <c r="J61" s="85"/>
      <c r="K61" s="90" t="s">
        <v>59</v>
      </c>
      <c r="L61" s="90" t="s">
        <v>59</v>
      </c>
      <c r="M61" s="90" t="s">
        <v>59</v>
      </c>
      <c r="N61" s="90" t="s">
        <v>59</v>
      </c>
      <c r="O61" s="90" t="s">
        <v>59</v>
      </c>
      <c r="P61" s="90" t="s">
        <v>59</v>
      </c>
      <c r="Q61" s="90" t="s">
        <v>59</v>
      </c>
      <c r="R61" s="90" t="s">
        <v>59</v>
      </c>
      <c r="S61" s="90" t="s">
        <v>59</v>
      </c>
      <c r="T61" s="80"/>
      <c r="U61" s="93"/>
      <c r="V61" s="93"/>
      <c r="W61" s="93"/>
      <c r="X61" s="120"/>
      <c r="Y61" s="120"/>
      <c r="Z61" s="152"/>
      <c r="AA61" s="78"/>
    </row>
    <row r="62" spans="1:27" outlineLevel="1">
      <c r="A62" s="85"/>
      <c r="B62" s="82" t="s">
        <v>104</v>
      </c>
      <c r="C62" s="82" t="s">
        <v>105</v>
      </c>
      <c r="D62" s="83"/>
      <c r="E62" s="98">
        <v>1</v>
      </c>
      <c r="F62" s="85" t="s">
        <v>283</v>
      </c>
      <c r="G62" s="85"/>
      <c r="H62" s="85"/>
      <c r="I62" s="85"/>
      <c r="J62" s="85"/>
      <c r="K62" s="90" t="s">
        <v>59</v>
      </c>
      <c r="L62" s="90" t="s">
        <v>59</v>
      </c>
      <c r="M62" s="90" t="s">
        <v>59</v>
      </c>
      <c r="N62" s="90" t="s">
        <v>59</v>
      </c>
      <c r="O62" s="90" t="s">
        <v>59</v>
      </c>
      <c r="P62" s="90" t="s">
        <v>59</v>
      </c>
      <c r="Q62" s="90" t="s">
        <v>59</v>
      </c>
      <c r="R62" s="90" t="s">
        <v>59</v>
      </c>
      <c r="S62" s="85"/>
      <c r="T62" s="80"/>
      <c r="U62" s="93"/>
      <c r="V62" s="93"/>
      <c r="W62" s="93"/>
      <c r="X62" s="120"/>
      <c r="Y62" s="120"/>
      <c r="Z62" s="120"/>
      <c r="AA62" s="78"/>
    </row>
    <row r="63" spans="1:27" outlineLevel="1">
      <c r="A63" s="108"/>
      <c r="B63" s="105" t="s">
        <v>412</v>
      </c>
      <c r="C63" s="105"/>
      <c r="D63" s="106"/>
      <c r="E63" s="98">
        <v>2</v>
      </c>
      <c r="F63" s="108" t="s">
        <v>413</v>
      </c>
      <c r="G63" s="108"/>
      <c r="H63" s="108"/>
      <c r="I63" s="108"/>
      <c r="J63" s="108"/>
      <c r="K63" s="109"/>
      <c r="L63" s="109"/>
      <c r="M63" s="109"/>
      <c r="N63" s="109"/>
      <c r="O63" s="109"/>
      <c r="P63" s="109"/>
      <c r="Q63" s="109"/>
      <c r="R63" s="109"/>
      <c r="S63" s="108"/>
      <c r="T63" s="164"/>
      <c r="U63" s="111"/>
      <c r="V63" s="111"/>
      <c r="W63" s="111"/>
      <c r="X63" s="126"/>
      <c r="Y63" s="126"/>
      <c r="Z63" s="126"/>
      <c r="AA63" s="78"/>
    </row>
    <row r="64" spans="1:27" outlineLevel="1">
      <c r="A64" s="108"/>
      <c r="B64" s="105" t="s">
        <v>412</v>
      </c>
      <c r="C64" s="105"/>
      <c r="D64" s="106"/>
      <c r="E64" s="98">
        <v>2</v>
      </c>
      <c r="F64" s="165">
        <v>3</v>
      </c>
      <c r="G64" s="108" t="s">
        <v>414</v>
      </c>
      <c r="H64" s="108"/>
      <c r="I64" s="108"/>
      <c r="J64" s="108"/>
      <c r="K64" s="109"/>
      <c r="L64" s="109"/>
      <c r="M64" s="109"/>
      <c r="N64" s="109"/>
      <c r="O64" s="109"/>
      <c r="P64" s="109"/>
      <c r="Q64" s="109"/>
      <c r="R64" s="109"/>
      <c r="S64" s="108"/>
      <c r="T64" s="164"/>
      <c r="U64" s="111"/>
      <c r="V64" s="111"/>
      <c r="W64" s="111"/>
      <c r="X64" s="126"/>
      <c r="Y64" s="126"/>
      <c r="Z64" s="126"/>
      <c r="AA64" s="78"/>
    </row>
    <row r="65" spans="1:27" outlineLevel="1">
      <c r="A65" s="108"/>
      <c r="B65" s="105" t="s">
        <v>412</v>
      </c>
      <c r="C65" s="105"/>
      <c r="D65" s="106"/>
      <c r="E65" s="98">
        <v>2</v>
      </c>
      <c r="F65" s="108" t="s">
        <v>415</v>
      </c>
      <c r="G65" s="108"/>
      <c r="H65" s="108"/>
      <c r="I65" s="108"/>
      <c r="J65" s="108"/>
      <c r="K65" s="109"/>
      <c r="L65" s="109"/>
      <c r="M65" s="109"/>
      <c r="N65" s="109"/>
      <c r="O65" s="109"/>
      <c r="P65" s="109"/>
      <c r="Q65" s="109"/>
      <c r="R65" s="109"/>
      <c r="S65" s="108"/>
      <c r="T65" s="164"/>
      <c r="U65" s="111"/>
      <c r="V65" s="111"/>
      <c r="W65" s="111"/>
      <c r="X65" s="126"/>
      <c r="Y65" s="126"/>
      <c r="Z65" s="126"/>
      <c r="AA65" s="78"/>
    </row>
    <row r="66" spans="1:27" outlineLevel="1">
      <c r="A66" s="108"/>
      <c r="B66" s="105" t="s">
        <v>412</v>
      </c>
      <c r="C66" s="105"/>
      <c r="D66" s="106"/>
      <c r="E66" s="98">
        <v>2</v>
      </c>
      <c r="F66" s="108" t="s">
        <v>416</v>
      </c>
      <c r="G66" s="108"/>
      <c r="H66" s="108"/>
      <c r="I66" s="108"/>
      <c r="J66" s="108"/>
      <c r="K66" s="109"/>
      <c r="L66" s="109"/>
      <c r="M66" s="109"/>
      <c r="N66" s="109"/>
      <c r="O66" s="109"/>
      <c r="P66" s="109"/>
      <c r="Q66" s="109"/>
      <c r="R66" s="109"/>
      <c r="S66" s="108"/>
      <c r="T66" s="164"/>
      <c r="U66" s="111"/>
      <c r="V66" s="111"/>
      <c r="W66" s="111"/>
      <c r="X66" s="126"/>
      <c r="Y66" s="126"/>
      <c r="Z66" s="126"/>
      <c r="AA66" s="78"/>
    </row>
    <row r="67" spans="1:27" outlineLevel="1">
      <c r="A67" s="108"/>
      <c r="B67" s="105" t="s">
        <v>412</v>
      </c>
      <c r="C67" s="105"/>
      <c r="D67" s="106"/>
      <c r="E67" s="98">
        <v>2</v>
      </c>
      <c r="F67" s="165">
        <v>3</v>
      </c>
      <c r="G67" s="108" t="s">
        <v>417</v>
      </c>
      <c r="H67" s="108"/>
      <c r="I67" s="108"/>
      <c r="J67" s="108"/>
      <c r="K67" s="109"/>
      <c r="L67" s="109"/>
      <c r="M67" s="109"/>
      <c r="N67" s="109"/>
      <c r="O67" s="109"/>
      <c r="P67" s="109"/>
      <c r="Q67" s="109"/>
      <c r="R67" s="109"/>
      <c r="S67" s="108"/>
      <c r="T67" s="164"/>
      <c r="U67" s="111"/>
      <c r="V67" s="111"/>
      <c r="W67" s="111"/>
      <c r="X67" s="126"/>
      <c r="Y67" s="126"/>
      <c r="Z67" s="126"/>
      <c r="AA67" s="78"/>
    </row>
    <row r="68" spans="1:27" outlineLevel="1">
      <c r="A68" s="108"/>
      <c r="B68" s="105" t="s">
        <v>412</v>
      </c>
      <c r="C68" s="105"/>
      <c r="D68" s="106"/>
      <c r="E68" s="98">
        <v>2</v>
      </c>
      <c r="F68" s="165">
        <v>3</v>
      </c>
      <c r="G68" s="108" t="s">
        <v>418</v>
      </c>
      <c r="H68" s="108"/>
      <c r="I68" s="108"/>
      <c r="J68" s="108"/>
      <c r="K68" s="109"/>
      <c r="L68" s="109"/>
      <c r="M68" s="109"/>
      <c r="N68" s="109"/>
      <c r="O68" s="109"/>
      <c r="P68" s="109"/>
      <c r="Q68" s="109"/>
      <c r="R68" s="109"/>
      <c r="S68" s="108"/>
      <c r="T68" s="164"/>
      <c r="U68" s="111"/>
      <c r="V68" s="111"/>
      <c r="W68" s="111"/>
      <c r="X68" s="126"/>
      <c r="Y68" s="126"/>
      <c r="Z68" s="126"/>
      <c r="AA68" s="78"/>
    </row>
    <row r="69" spans="1:27" outlineLevel="1">
      <c r="A69" s="108"/>
      <c r="B69" s="105" t="s">
        <v>412</v>
      </c>
      <c r="C69" s="105"/>
      <c r="D69" s="106"/>
      <c r="E69" s="98">
        <v>2</v>
      </c>
      <c r="F69" s="108" t="s">
        <v>419</v>
      </c>
      <c r="G69" s="108"/>
      <c r="H69" s="108"/>
      <c r="I69" s="108"/>
      <c r="J69" s="108"/>
      <c r="K69" s="109"/>
      <c r="L69" s="109"/>
      <c r="M69" s="109"/>
      <c r="N69" s="109"/>
      <c r="O69" s="109"/>
      <c r="P69" s="109"/>
      <c r="Q69" s="109"/>
      <c r="R69" s="109"/>
      <c r="S69" s="108"/>
      <c r="T69" s="164"/>
      <c r="U69" s="111"/>
      <c r="V69" s="111"/>
      <c r="W69" s="111"/>
      <c r="X69" s="126"/>
      <c r="Y69" s="126"/>
      <c r="Z69" s="126"/>
      <c r="AA69" s="78"/>
    </row>
    <row r="70" spans="1:27" outlineLevel="1">
      <c r="A70" s="108"/>
      <c r="B70" s="105" t="s">
        <v>412</v>
      </c>
      <c r="C70" s="105"/>
      <c r="D70" s="106"/>
      <c r="E70" s="98">
        <v>2</v>
      </c>
      <c r="F70" s="108" t="s">
        <v>427</v>
      </c>
      <c r="G70" s="108"/>
      <c r="H70" s="108"/>
      <c r="I70" s="108"/>
      <c r="J70" s="108"/>
      <c r="K70" s="109"/>
      <c r="L70" s="109"/>
      <c r="M70" s="109"/>
      <c r="N70" s="109"/>
      <c r="O70" s="109"/>
      <c r="P70" s="109"/>
      <c r="Q70" s="109"/>
      <c r="R70" s="109"/>
      <c r="S70" s="108"/>
      <c r="T70" s="164"/>
      <c r="U70" s="111"/>
      <c r="V70" s="111"/>
      <c r="W70" s="111"/>
      <c r="X70" s="126"/>
      <c r="Y70" s="126"/>
      <c r="Z70" s="126"/>
      <c r="AA70" s="78"/>
    </row>
    <row r="71" spans="1:27" outlineLevel="1">
      <c r="A71" s="108"/>
      <c r="B71" s="105" t="s">
        <v>412</v>
      </c>
      <c r="C71" s="105"/>
      <c r="D71" s="106"/>
      <c r="E71" s="98">
        <v>2</v>
      </c>
      <c r="F71" s="165">
        <v>3</v>
      </c>
      <c r="G71" s="108" t="s">
        <v>424</v>
      </c>
      <c r="H71" s="108"/>
      <c r="I71" s="108"/>
      <c r="J71" s="108"/>
      <c r="K71" s="109"/>
      <c r="L71" s="109"/>
      <c r="M71" s="109"/>
      <c r="N71" s="109"/>
      <c r="O71" s="109"/>
      <c r="P71" s="109"/>
      <c r="Q71" s="109"/>
      <c r="R71" s="109"/>
      <c r="S71" s="108"/>
      <c r="T71" s="164"/>
      <c r="U71" s="111"/>
      <c r="V71" s="111"/>
      <c r="W71" s="111"/>
      <c r="X71" s="126"/>
      <c r="Y71" s="126"/>
      <c r="Z71" s="126"/>
      <c r="AA71" s="78"/>
    </row>
    <row r="72" spans="1:27" outlineLevel="1">
      <c r="A72" s="108"/>
      <c r="B72" s="105" t="s">
        <v>412</v>
      </c>
      <c r="C72" s="105"/>
      <c r="D72" s="106"/>
      <c r="E72" s="98">
        <v>2</v>
      </c>
      <c r="F72" s="165">
        <v>3</v>
      </c>
      <c r="G72" s="108" t="s">
        <v>426</v>
      </c>
      <c r="H72" s="108"/>
      <c r="I72" s="108"/>
      <c r="J72" s="108"/>
      <c r="K72" s="109"/>
      <c r="L72" s="109"/>
      <c r="M72" s="109"/>
      <c r="N72" s="109"/>
      <c r="O72" s="109"/>
      <c r="P72" s="109"/>
      <c r="Q72" s="109"/>
      <c r="R72" s="109"/>
      <c r="S72" s="108"/>
      <c r="T72" s="164"/>
      <c r="U72" s="111"/>
      <c r="V72" s="111"/>
      <c r="W72" s="111"/>
      <c r="X72" s="126"/>
      <c r="Y72" s="126"/>
      <c r="Z72" s="126"/>
      <c r="AA72" s="78"/>
    </row>
    <row r="73" spans="1:27" outlineLevel="1">
      <c r="A73" s="108"/>
      <c r="B73" s="105" t="s">
        <v>428</v>
      </c>
      <c r="C73" s="105"/>
      <c r="D73" s="106"/>
      <c r="E73" s="98">
        <v>2</v>
      </c>
      <c r="F73" s="108" t="s">
        <v>429</v>
      </c>
      <c r="G73" s="108"/>
      <c r="H73" s="108"/>
      <c r="I73" s="108"/>
      <c r="J73" s="108"/>
      <c r="K73" s="109"/>
      <c r="L73" s="109"/>
      <c r="M73" s="109"/>
      <c r="N73" s="109"/>
      <c r="O73" s="109"/>
      <c r="P73" s="109"/>
      <c r="Q73" s="109"/>
      <c r="R73" s="109"/>
      <c r="S73" s="108"/>
      <c r="T73" s="164"/>
      <c r="U73" s="111"/>
      <c r="V73" s="111"/>
      <c r="W73" s="111"/>
      <c r="X73" s="126"/>
      <c r="Y73" s="126"/>
      <c r="Z73" s="126"/>
      <c r="AA73" s="78"/>
    </row>
    <row r="74" spans="1:27" outlineLevel="1">
      <c r="A74" s="108"/>
      <c r="B74" s="105" t="s">
        <v>428</v>
      </c>
      <c r="C74" s="105"/>
      <c r="D74" s="106"/>
      <c r="E74" s="98">
        <v>2</v>
      </c>
      <c r="F74" s="165">
        <v>3</v>
      </c>
      <c r="G74" s="108" t="s">
        <v>430</v>
      </c>
      <c r="H74" s="108"/>
      <c r="I74" s="108"/>
      <c r="J74" s="108"/>
      <c r="K74" s="109"/>
      <c r="L74" s="109"/>
      <c r="M74" s="109"/>
      <c r="N74" s="109"/>
      <c r="O74" s="109"/>
      <c r="P74" s="109"/>
      <c r="Q74" s="109"/>
      <c r="R74" s="109"/>
      <c r="S74" s="108"/>
      <c r="T74" s="164"/>
      <c r="U74" s="111"/>
      <c r="V74" s="111"/>
      <c r="W74" s="111"/>
      <c r="X74" s="126"/>
      <c r="Y74" s="126"/>
      <c r="Z74" s="126"/>
      <c r="AA74" s="78"/>
    </row>
    <row r="75" spans="1:27" outlineLevel="1">
      <c r="A75" s="108"/>
      <c r="B75" s="105" t="s">
        <v>428</v>
      </c>
      <c r="C75" s="105"/>
      <c r="D75" s="106"/>
      <c r="E75" s="98">
        <v>2</v>
      </c>
      <c r="F75" s="165">
        <v>3</v>
      </c>
      <c r="G75" s="108" t="s">
        <v>431</v>
      </c>
      <c r="H75" s="108"/>
      <c r="I75" s="108"/>
      <c r="J75" s="108"/>
      <c r="K75" s="109"/>
      <c r="L75" s="109"/>
      <c r="M75" s="109"/>
      <c r="N75" s="109"/>
      <c r="O75" s="109"/>
      <c r="P75" s="109"/>
      <c r="Q75" s="109"/>
      <c r="R75" s="109"/>
      <c r="S75" s="108"/>
      <c r="T75" s="164"/>
      <c r="U75" s="111"/>
      <c r="V75" s="111"/>
      <c r="W75" s="111"/>
      <c r="X75" s="126"/>
      <c r="Y75" s="126"/>
      <c r="Z75" s="126"/>
      <c r="AA75" s="78"/>
    </row>
    <row r="76" spans="1:27" outlineLevel="1">
      <c r="A76" s="108"/>
      <c r="B76" s="105" t="s">
        <v>428</v>
      </c>
      <c r="C76" s="105"/>
      <c r="D76" s="106"/>
      <c r="E76" s="98">
        <v>2</v>
      </c>
      <c r="F76" s="165">
        <v>3</v>
      </c>
      <c r="G76" s="108" t="s">
        <v>432</v>
      </c>
      <c r="H76" s="108"/>
      <c r="I76" s="108"/>
      <c r="J76" s="108"/>
      <c r="K76" s="109"/>
      <c r="L76" s="109"/>
      <c r="M76" s="109"/>
      <c r="N76" s="109"/>
      <c r="O76" s="109"/>
      <c r="P76" s="109"/>
      <c r="Q76" s="109"/>
      <c r="R76" s="109"/>
      <c r="S76" s="108"/>
      <c r="T76" s="164"/>
      <c r="U76" s="111"/>
      <c r="V76" s="111"/>
      <c r="W76" s="111"/>
      <c r="X76" s="126"/>
      <c r="Y76" s="126"/>
      <c r="Z76" s="126"/>
      <c r="AA76" s="78"/>
    </row>
    <row r="77" spans="1:27" outlineLevel="1">
      <c r="A77" s="108"/>
      <c r="B77" s="105" t="s">
        <v>428</v>
      </c>
      <c r="C77" s="105"/>
      <c r="D77" s="106"/>
      <c r="E77" s="98">
        <v>2</v>
      </c>
      <c r="F77" s="165">
        <v>3</v>
      </c>
      <c r="G77" s="108" t="s">
        <v>437</v>
      </c>
      <c r="H77" s="108"/>
      <c r="I77" s="108"/>
      <c r="J77" s="108"/>
      <c r="K77" s="109"/>
      <c r="L77" s="109"/>
      <c r="M77" s="109"/>
      <c r="N77" s="109"/>
      <c r="O77" s="109"/>
      <c r="P77" s="109"/>
      <c r="Q77" s="109"/>
      <c r="R77" s="109"/>
      <c r="S77" s="108"/>
      <c r="T77" s="164"/>
      <c r="U77" s="111"/>
      <c r="V77" s="111"/>
      <c r="W77" s="111"/>
      <c r="X77" s="126"/>
      <c r="Y77" s="126"/>
      <c r="Z77" s="126"/>
      <c r="AA77" s="78"/>
    </row>
    <row r="78" spans="1:27" outlineLevel="1">
      <c r="A78" s="108"/>
      <c r="B78" s="105" t="s">
        <v>428</v>
      </c>
      <c r="C78" s="105"/>
      <c r="D78" s="106"/>
      <c r="E78" s="98">
        <v>2</v>
      </c>
      <c r="F78" s="108" t="s">
        <v>433</v>
      </c>
      <c r="G78" s="108"/>
      <c r="H78" s="108"/>
      <c r="I78" s="108"/>
      <c r="J78" s="108"/>
      <c r="K78" s="109"/>
      <c r="L78" s="109"/>
      <c r="M78" s="109"/>
      <c r="N78" s="109"/>
      <c r="O78" s="109"/>
      <c r="P78" s="109"/>
      <c r="Q78" s="109"/>
      <c r="R78" s="109"/>
      <c r="S78" s="108"/>
      <c r="T78" s="164"/>
      <c r="U78" s="111"/>
      <c r="V78" s="111"/>
      <c r="W78" s="111"/>
      <c r="X78" s="126"/>
      <c r="Y78" s="126"/>
      <c r="Z78" s="126"/>
      <c r="AA78" s="78"/>
    </row>
    <row r="79" spans="1:27" outlineLevel="1">
      <c r="A79" s="108"/>
      <c r="B79" s="105" t="s">
        <v>428</v>
      </c>
      <c r="C79" s="105"/>
      <c r="D79" s="106"/>
      <c r="E79" s="98">
        <v>2</v>
      </c>
      <c r="F79" s="165">
        <v>3</v>
      </c>
      <c r="G79" s="108" t="s">
        <v>434</v>
      </c>
      <c r="H79" s="108"/>
      <c r="I79" s="108"/>
      <c r="J79" s="108"/>
      <c r="K79" s="109"/>
      <c r="L79" s="109"/>
      <c r="M79" s="109"/>
      <c r="N79" s="109"/>
      <c r="O79" s="109"/>
      <c r="P79" s="109"/>
      <c r="Q79" s="109"/>
      <c r="R79" s="109"/>
      <c r="S79" s="108"/>
      <c r="T79" s="164"/>
      <c r="U79" s="111"/>
      <c r="V79" s="111"/>
      <c r="W79" s="111"/>
      <c r="X79" s="126"/>
      <c r="Y79" s="126"/>
      <c r="Z79" s="126"/>
      <c r="AA79" s="78"/>
    </row>
    <row r="80" spans="1:27" outlineLevel="1">
      <c r="A80" s="108"/>
      <c r="B80" s="105" t="s">
        <v>428</v>
      </c>
      <c r="C80" s="105"/>
      <c r="D80" s="106"/>
      <c r="E80" s="98">
        <v>2</v>
      </c>
      <c r="F80" s="165">
        <v>3</v>
      </c>
      <c r="G80" s="108" t="s">
        <v>435</v>
      </c>
      <c r="H80" s="108"/>
      <c r="I80" s="108"/>
      <c r="J80" s="108"/>
      <c r="K80" s="109"/>
      <c r="L80" s="109"/>
      <c r="M80" s="109"/>
      <c r="N80" s="109"/>
      <c r="O80" s="109"/>
      <c r="P80" s="109"/>
      <c r="Q80" s="109"/>
      <c r="R80" s="109"/>
      <c r="S80" s="108"/>
      <c r="T80" s="164"/>
      <c r="U80" s="111"/>
      <c r="V80" s="111"/>
      <c r="W80" s="111"/>
      <c r="X80" s="126"/>
      <c r="Y80" s="126"/>
      <c r="Z80" s="126"/>
      <c r="AA80" s="78"/>
    </row>
    <row r="81" spans="1:27" outlineLevel="1">
      <c r="A81" s="108"/>
      <c r="B81" s="105" t="s">
        <v>428</v>
      </c>
      <c r="C81" s="105"/>
      <c r="D81" s="106"/>
      <c r="E81" s="98">
        <v>2</v>
      </c>
      <c r="F81" s="165">
        <v>3</v>
      </c>
      <c r="G81" s="108" t="s">
        <v>436</v>
      </c>
      <c r="H81" s="108"/>
      <c r="I81" s="108"/>
      <c r="J81" s="108"/>
      <c r="K81" s="109"/>
      <c r="L81" s="109"/>
      <c r="M81" s="109"/>
      <c r="N81" s="109"/>
      <c r="O81" s="109"/>
      <c r="P81" s="109"/>
      <c r="Q81" s="109"/>
      <c r="R81" s="109"/>
      <c r="S81" s="108"/>
      <c r="T81" s="164"/>
      <c r="U81" s="111"/>
      <c r="V81" s="111"/>
      <c r="W81" s="111"/>
      <c r="X81" s="126"/>
      <c r="Y81" s="126"/>
      <c r="Z81" s="126"/>
      <c r="AA81" s="78"/>
    </row>
    <row r="82" spans="1:27" outlineLevel="1">
      <c r="A82" s="87"/>
      <c r="B82" s="105" t="s">
        <v>104</v>
      </c>
      <c r="C82" s="105" t="s">
        <v>105</v>
      </c>
      <c r="D82" s="106">
        <v>5000000</v>
      </c>
      <c r="E82" s="98">
        <v>2</v>
      </c>
      <c r="F82" s="108" t="s">
        <v>352</v>
      </c>
      <c r="G82" s="108"/>
      <c r="H82" s="108"/>
      <c r="I82" s="108"/>
      <c r="J82" s="108"/>
      <c r="K82" s="108"/>
      <c r="L82" s="108"/>
      <c r="M82" s="109"/>
      <c r="N82" s="109"/>
      <c r="O82" s="109"/>
      <c r="P82" s="109"/>
      <c r="Q82" s="109"/>
      <c r="R82" s="109"/>
      <c r="S82" s="109"/>
      <c r="T82" s="110" t="s">
        <v>59</v>
      </c>
      <c r="U82" s="111"/>
      <c r="V82" s="111"/>
      <c r="W82" s="111"/>
      <c r="X82" s="126"/>
      <c r="Y82" s="126"/>
      <c r="Z82" s="126"/>
      <c r="AA82" s="78"/>
    </row>
    <row r="83" spans="1:27" ht="39.950000000000003" customHeight="1">
      <c r="A83" s="88"/>
      <c r="B83" s="112"/>
      <c r="C83" s="112" t="s">
        <v>92</v>
      </c>
      <c r="D83" s="113"/>
      <c r="E83" s="114" t="s">
        <v>206</v>
      </c>
      <c r="F83" s="115"/>
      <c r="G83" s="115"/>
      <c r="H83" s="115"/>
      <c r="I83" s="115"/>
      <c r="J83" s="115"/>
      <c r="K83" s="116"/>
      <c r="L83" s="116"/>
      <c r="M83" s="117"/>
      <c r="N83" s="117"/>
      <c r="O83" s="117"/>
      <c r="P83" s="117"/>
      <c r="Q83" s="117"/>
      <c r="R83" s="117"/>
      <c r="S83" s="117"/>
      <c r="T83" s="118"/>
      <c r="U83" s="171" t="s">
        <v>339</v>
      </c>
      <c r="V83" s="172"/>
      <c r="W83" s="153" t="e">
        <f>INT(COUNTIF(U84:U139,1)*100/(COUNTIF(U84:U139,0)+COUNTIF(U84:U139,1)))</f>
        <v>#DIV/0!</v>
      </c>
      <c r="X83" s="171" t="s">
        <v>339</v>
      </c>
      <c r="Y83" s="172"/>
      <c r="Z83" s="153" t="e">
        <f>INT(COUNTIF(X84:X139,1)*100/(COUNTIF(X84:X139,0)+COUNTIF(X84:X139,1)))</f>
        <v>#DIV/0!</v>
      </c>
      <c r="AA83" s="78"/>
    </row>
    <row r="84" spans="1:27" ht="20.25" customHeight="1" outlineLevel="1">
      <c r="A84" s="20"/>
      <c r="B84" s="82" t="s">
        <v>109</v>
      </c>
      <c r="C84" s="82" t="s">
        <v>113</v>
      </c>
      <c r="D84" s="83"/>
      <c r="E84" s="89">
        <v>1</v>
      </c>
      <c r="F84" s="85" t="s">
        <v>6</v>
      </c>
      <c r="G84" s="85"/>
      <c r="H84" s="85"/>
      <c r="I84" s="85"/>
      <c r="J84" s="85"/>
      <c r="K84" s="81"/>
      <c r="L84" s="81"/>
      <c r="M84" s="86"/>
      <c r="N84" s="86"/>
      <c r="O84" s="86"/>
      <c r="P84" s="86"/>
      <c r="Q84" s="86"/>
      <c r="R84" s="86"/>
      <c r="S84" s="84" t="s">
        <v>59</v>
      </c>
      <c r="T84" s="79"/>
      <c r="U84" s="93"/>
      <c r="V84" s="93"/>
      <c r="W84" s="93"/>
      <c r="X84" s="120"/>
      <c r="Y84" s="120"/>
      <c r="Z84" s="120"/>
      <c r="AA84" s="78"/>
    </row>
    <row r="85" spans="1:27" ht="20.25" customHeight="1" outlineLevel="1">
      <c r="A85" s="20"/>
      <c r="B85" s="82" t="s">
        <v>109</v>
      </c>
      <c r="C85" s="82" t="s">
        <v>113</v>
      </c>
      <c r="D85" s="83">
        <v>2000000</v>
      </c>
      <c r="E85" s="89">
        <v>1</v>
      </c>
      <c r="F85" s="85" t="s">
        <v>167</v>
      </c>
      <c r="G85" s="85"/>
      <c r="H85" s="85"/>
      <c r="I85" s="85"/>
      <c r="J85" s="85"/>
      <c r="K85" s="81"/>
      <c r="L85" s="81"/>
      <c r="M85" s="86"/>
      <c r="N85" s="86"/>
      <c r="O85" s="86"/>
      <c r="P85" s="86"/>
      <c r="Q85" s="86"/>
      <c r="R85" s="86"/>
      <c r="S85" s="84" t="s">
        <v>59</v>
      </c>
      <c r="T85" s="79"/>
      <c r="U85" s="93"/>
      <c r="V85" s="93"/>
      <c r="W85" s="93"/>
      <c r="X85" s="120"/>
      <c r="Y85" s="120"/>
      <c r="Z85" s="120"/>
      <c r="AA85" s="78"/>
    </row>
    <row r="86" spans="1:27" ht="20.25" customHeight="1" outlineLevel="1">
      <c r="A86" s="20"/>
      <c r="B86" s="82" t="s">
        <v>109</v>
      </c>
      <c r="C86" s="82" t="s">
        <v>112</v>
      </c>
      <c r="D86" s="83"/>
      <c r="E86" s="89">
        <v>2</v>
      </c>
      <c r="F86" s="85" t="s">
        <v>15</v>
      </c>
      <c r="G86" s="85"/>
      <c r="H86" s="85"/>
      <c r="I86" s="85"/>
      <c r="J86" s="85"/>
      <c r="K86" s="81"/>
      <c r="L86" s="81"/>
      <c r="M86" s="86"/>
      <c r="N86" s="86"/>
      <c r="O86" s="84" t="s">
        <v>59</v>
      </c>
      <c r="P86" s="84" t="s">
        <v>59</v>
      </c>
      <c r="Q86" s="84" t="s">
        <v>59</v>
      </c>
      <c r="R86" s="84" t="s">
        <v>59</v>
      </c>
      <c r="S86" s="84" t="s">
        <v>59</v>
      </c>
      <c r="T86" s="79"/>
      <c r="U86" s="93"/>
      <c r="V86" s="93"/>
      <c r="W86" s="93"/>
      <c r="X86" s="120"/>
      <c r="Y86" s="120"/>
      <c r="Z86" s="152"/>
      <c r="AA86" s="78"/>
    </row>
    <row r="87" spans="1:27" ht="20.25" customHeight="1" outlineLevel="1">
      <c r="A87" s="31"/>
      <c r="B87" s="82" t="s">
        <v>109</v>
      </c>
      <c r="C87" s="82" t="s">
        <v>272</v>
      </c>
      <c r="D87" s="83">
        <v>3000000</v>
      </c>
      <c r="E87" s="89">
        <v>1</v>
      </c>
      <c r="F87" s="85" t="s">
        <v>77</v>
      </c>
      <c r="G87" s="85"/>
      <c r="H87" s="85"/>
      <c r="I87" s="85"/>
      <c r="J87" s="85"/>
      <c r="K87" s="81"/>
      <c r="L87" s="81"/>
      <c r="M87" s="86"/>
      <c r="N87" s="86"/>
      <c r="O87" s="86"/>
      <c r="P87" s="86"/>
      <c r="Q87" s="86"/>
      <c r="R87" s="86"/>
      <c r="S87" s="84" t="s">
        <v>59</v>
      </c>
      <c r="T87" s="119" t="s">
        <v>59</v>
      </c>
      <c r="U87" s="93"/>
      <c r="V87" s="93"/>
      <c r="W87" s="93"/>
      <c r="X87" s="120"/>
      <c r="Y87" s="120"/>
      <c r="Z87" s="120"/>
      <c r="AA87" s="78"/>
    </row>
    <row r="88" spans="1:27" ht="20.25" customHeight="1" outlineLevel="1">
      <c r="A88" s="20"/>
      <c r="B88" s="82" t="s">
        <v>110</v>
      </c>
      <c r="C88" s="82" t="s">
        <v>111</v>
      </c>
      <c r="D88" s="83"/>
      <c r="E88" s="89">
        <v>2</v>
      </c>
      <c r="F88" s="85" t="s">
        <v>376</v>
      </c>
      <c r="G88" s="85"/>
      <c r="H88" s="85"/>
      <c r="I88" s="85"/>
      <c r="J88" s="85"/>
      <c r="K88" s="84" t="s">
        <v>59</v>
      </c>
      <c r="L88" s="84" t="s">
        <v>59</v>
      </c>
      <c r="M88" s="84" t="s">
        <v>59</v>
      </c>
      <c r="N88" s="84" t="s">
        <v>59</v>
      </c>
      <c r="O88" s="84" t="s">
        <v>59</v>
      </c>
      <c r="P88" s="84" t="s">
        <v>59</v>
      </c>
      <c r="Q88" s="84" t="s">
        <v>59</v>
      </c>
      <c r="R88" s="84" t="s">
        <v>59</v>
      </c>
      <c r="S88" s="84" t="s">
        <v>59</v>
      </c>
      <c r="T88" s="79"/>
      <c r="U88" s="93"/>
      <c r="V88" s="93"/>
      <c r="W88" s="93"/>
      <c r="X88" s="120"/>
      <c r="Y88" s="120"/>
      <c r="Z88" s="120"/>
      <c r="AA88" s="78"/>
    </row>
    <row r="89" spans="1:27" ht="20.25" customHeight="1" outlineLevel="1">
      <c r="A89" s="20"/>
      <c r="B89" s="82" t="s">
        <v>110</v>
      </c>
      <c r="C89" s="82" t="s">
        <v>111</v>
      </c>
      <c r="D89" s="83"/>
      <c r="E89" s="89">
        <v>1</v>
      </c>
      <c r="F89" s="85" t="s">
        <v>165</v>
      </c>
      <c r="G89" s="85"/>
      <c r="H89" s="85"/>
      <c r="I89" s="85"/>
      <c r="J89" s="85"/>
      <c r="K89" s="81"/>
      <c r="L89" s="81"/>
      <c r="M89" s="84" t="s">
        <v>59</v>
      </c>
      <c r="N89" s="84" t="s">
        <v>59</v>
      </c>
      <c r="O89" s="84" t="s">
        <v>59</v>
      </c>
      <c r="P89" s="84" t="s">
        <v>59</v>
      </c>
      <c r="Q89" s="84" t="s">
        <v>59</v>
      </c>
      <c r="R89" s="84" t="s">
        <v>59</v>
      </c>
      <c r="S89" s="84" t="s">
        <v>59</v>
      </c>
      <c r="T89" s="79"/>
      <c r="U89" s="93"/>
      <c r="V89" s="93"/>
      <c r="W89" s="93"/>
      <c r="X89" s="120"/>
      <c r="Y89" s="120"/>
      <c r="Z89" s="152"/>
      <c r="AA89" s="78"/>
    </row>
    <row r="90" spans="1:27" ht="20.25" customHeight="1" outlineLevel="1">
      <c r="A90" s="20"/>
      <c r="B90" s="82" t="s">
        <v>110</v>
      </c>
      <c r="C90" s="82" t="s">
        <v>111</v>
      </c>
      <c r="D90" s="83"/>
      <c r="E90" s="89">
        <v>1</v>
      </c>
      <c r="F90" s="85" t="s">
        <v>86</v>
      </c>
      <c r="G90" s="85"/>
      <c r="H90" s="85"/>
      <c r="I90" s="85"/>
      <c r="J90" s="85"/>
      <c r="K90" s="84"/>
      <c r="L90" s="84"/>
      <c r="M90" s="84" t="s">
        <v>59</v>
      </c>
      <c r="N90" s="84" t="s">
        <v>59</v>
      </c>
      <c r="O90" s="84" t="s">
        <v>59</v>
      </c>
      <c r="P90" s="84" t="s">
        <v>59</v>
      </c>
      <c r="Q90" s="84" t="s">
        <v>59</v>
      </c>
      <c r="R90" s="84" t="s">
        <v>59</v>
      </c>
      <c r="S90" s="84" t="s">
        <v>59</v>
      </c>
      <c r="T90" s="119"/>
      <c r="U90" s="93"/>
      <c r="V90" s="93"/>
      <c r="W90" s="93"/>
      <c r="X90" s="120"/>
      <c r="Y90" s="120"/>
      <c r="Z90" s="120"/>
      <c r="AA90" s="78"/>
    </row>
    <row r="91" spans="1:27" ht="20.25" customHeight="1" outlineLevel="1">
      <c r="A91" s="20"/>
      <c r="B91" s="82" t="s">
        <v>110</v>
      </c>
      <c r="C91" s="82" t="s">
        <v>111</v>
      </c>
      <c r="D91" s="83"/>
      <c r="E91" s="89">
        <v>1</v>
      </c>
      <c r="F91" s="85" t="s">
        <v>87</v>
      </c>
      <c r="G91" s="85"/>
      <c r="H91" s="85"/>
      <c r="I91" s="85"/>
      <c r="J91" s="85"/>
      <c r="K91" s="84" t="s">
        <v>59</v>
      </c>
      <c r="L91" s="84" t="s">
        <v>59</v>
      </c>
      <c r="M91" s="84" t="s">
        <v>59</v>
      </c>
      <c r="N91" s="84" t="s">
        <v>59</v>
      </c>
      <c r="O91" s="84" t="s">
        <v>59</v>
      </c>
      <c r="P91" s="84" t="s">
        <v>59</v>
      </c>
      <c r="Q91" s="84" t="s">
        <v>59</v>
      </c>
      <c r="R91" s="84" t="s">
        <v>59</v>
      </c>
      <c r="S91" s="84" t="s">
        <v>59</v>
      </c>
      <c r="T91" s="119"/>
      <c r="U91" s="93"/>
      <c r="V91" s="93"/>
      <c r="W91" s="93"/>
      <c r="X91" s="120"/>
      <c r="Y91" s="120"/>
      <c r="Z91" s="120"/>
      <c r="AA91" s="78"/>
    </row>
    <row r="92" spans="1:27" ht="20.25" customHeight="1" outlineLevel="1">
      <c r="A92" s="20"/>
      <c r="B92" s="82" t="s">
        <v>110</v>
      </c>
      <c r="C92" s="82" t="s">
        <v>111</v>
      </c>
      <c r="D92" s="83"/>
      <c r="E92" s="89">
        <v>1</v>
      </c>
      <c r="F92" s="85" t="s">
        <v>16</v>
      </c>
      <c r="G92" s="85"/>
      <c r="H92" s="85"/>
      <c r="I92" s="85"/>
      <c r="J92" s="85"/>
      <c r="K92" s="81"/>
      <c r="L92" s="81"/>
      <c r="M92" s="86"/>
      <c r="N92" s="86"/>
      <c r="O92" s="86"/>
      <c r="P92" s="86"/>
      <c r="Q92" s="86"/>
      <c r="R92" s="86"/>
      <c r="S92" s="84" t="s">
        <v>59</v>
      </c>
      <c r="T92" s="79"/>
      <c r="U92" s="93"/>
      <c r="V92" s="93"/>
      <c r="W92" s="93"/>
      <c r="X92" s="120"/>
      <c r="Y92" s="120"/>
      <c r="Z92" s="120"/>
      <c r="AA92" s="78"/>
    </row>
    <row r="93" spans="1:27" ht="20.25" customHeight="1" outlineLevel="1">
      <c r="A93" s="20"/>
      <c r="B93" s="82" t="s">
        <v>110</v>
      </c>
      <c r="C93" s="82" t="s">
        <v>130</v>
      </c>
      <c r="D93" s="83"/>
      <c r="E93" s="89">
        <v>1</v>
      </c>
      <c r="F93" s="85" t="s">
        <v>17</v>
      </c>
      <c r="G93" s="85"/>
      <c r="H93" s="85"/>
      <c r="I93" s="85"/>
      <c r="J93" s="85"/>
      <c r="K93" s="81"/>
      <c r="L93" s="81"/>
      <c r="M93" s="86"/>
      <c r="N93" s="86"/>
      <c r="O93" s="86"/>
      <c r="P93" s="86"/>
      <c r="Q93" s="86"/>
      <c r="R93" s="86"/>
      <c r="S93" s="84" t="s">
        <v>59</v>
      </c>
      <c r="T93" s="79"/>
      <c r="U93" s="93"/>
      <c r="V93" s="93"/>
      <c r="W93" s="93"/>
      <c r="X93" s="120"/>
      <c r="Y93" s="120"/>
      <c r="Z93" s="152"/>
      <c r="AA93" s="78"/>
    </row>
    <row r="94" spans="1:27" ht="20.25" customHeight="1" outlineLevel="1">
      <c r="A94" s="20"/>
      <c r="B94" s="82" t="s">
        <v>121</v>
      </c>
      <c r="C94" s="82" t="s">
        <v>266</v>
      </c>
      <c r="D94" s="83">
        <v>1000000</v>
      </c>
      <c r="E94" s="89">
        <v>1</v>
      </c>
      <c r="F94" s="85" t="s">
        <v>65</v>
      </c>
      <c r="G94" s="85"/>
      <c r="H94" s="85"/>
      <c r="I94" s="85"/>
      <c r="J94" s="85"/>
      <c r="K94" s="81"/>
      <c r="L94" s="81"/>
      <c r="M94" s="86"/>
      <c r="N94" s="86"/>
      <c r="O94" s="86"/>
      <c r="P94" s="86"/>
      <c r="Q94" s="86"/>
      <c r="R94" s="86"/>
      <c r="S94" s="81"/>
      <c r="T94" s="79"/>
      <c r="U94" s="93"/>
      <c r="V94" s="93"/>
      <c r="W94" s="93"/>
      <c r="X94" s="120"/>
      <c r="Y94" s="120"/>
      <c r="Z94" s="120"/>
      <c r="AA94" s="78"/>
    </row>
    <row r="95" spans="1:27" ht="20.25" customHeight="1" outlineLevel="1">
      <c r="A95" s="20"/>
      <c r="B95" s="82" t="s">
        <v>121</v>
      </c>
      <c r="C95" s="82" t="s">
        <v>266</v>
      </c>
      <c r="D95" s="83">
        <v>1000000</v>
      </c>
      <c r="E95" s="89">
        <v>2</v>
      </c>
      <c r="F95" s="85" t="s">
        <v>18</v>
      </c>
      <c r="G95" s="85"/>
      <c r="H95" s="85"/>
      <c r="I95" s="85"/>
      <c r="J95" s="85"/>
      <c r="K95" s="81"/>
      <c r="L95" s="81"/>
      <c r="M95" s="86"/>
      <c r="N95" s="86"/>
      <c r="O95" s="86"/>
      <c r="P95" s="86"/>
      <c r="Q95" s="86"/>
      <c r="R95" s="86"/>
      <c r="S95" s="81"/>
      <c r="T95" s="79"/>
      <c r="U95" s="93"/>
      <c r="V95" s="93"/>
      <c r="W95" s="93"/>
      <c r="X95" s="120"/>
      <c r="Y95" s="120"/>
      <c r="Z95" s="120"/>
      <c r="AA95" s="78"/>
    </row>
    <row r="96" spans="1:27" ht="20.25" customHeight="1" outlineLevel="1">
      <c r="A96" s="20"/>
      <c r="B96" s="82" t="s">
        <v>121</v>
      </c>
      <c r="C96" s="82" t="s">
        <v>122</v>
      </c>
      <c r="D96" s="83"/>
      <c r="E96" s="89">
        <v>1</v>
      </c>
      <c r="F96" s="85" t="s">
        <v>34</v>
      </c>
      <c r="G96" s="85"/>
      <c r="H96" s="85"/>
      <c r="I96" s="85"/>
      <c r="J96" s="85"/>
      <c r="K96" s="81"/>
      <c r="L96" s="81"/>
      <c r="M96" s="86"/>
      <c r="N96" s="86"/>
      <c r="O96" s="86"/>
      <c r="P96" s="86"/>
      <c r="Q96" s="86"/>
      <c r="R96" s="86"/>
      <c r="S96" s="81"/>
      <c r="T96" s="79"/>
      <c r="U96" s="93"/>
      <c r="V96" s="93"/>
      <c r="W96" s="93"/>
      <c r="X96" s="120"/>
      <c r="Y96" s="120"/>
      <c r="Z96" s="120"/>
      <c r="AA96" s="78"/>
    </row>
    <row r="97" spans="1:27" ht="20.25" customHeight="1" outlineLevel="1">
      <c r="A97" s="20"/>
      <c r="B97" s="82" t="s">
        <v>121</v>
      </c>
      <c r="C97" s="82" t="s">
        <v>122</v>
      </c>
      <c r="D97" s="83">
        <v>500000</v>
      </c>
      <c r="E97" s="89">
        <v>2</v>
      </c>
      <c r="F97" s="85" t="s">
        <v>19</v>
      </c>
      <c r="G97" s="85"/>
      <c r="H97" s="85"/>
      <c r="I97" s="85"/>
      <c r="J97" s="85"/>
      <c r="K97" s="81"/>
      <c r="L97" s="81"/>
      <c r="M97" s="86"/>
      <c r="N97" s="86"/>
      <c r="O97" s="86"/>
      <c r="P97" s="86"/>
      <c r="Q97" s="86"/>
      <c r="R97" s="86"/>
      <c r="S97" s="81"/>
      <c r="T97" s="79"/>
      <c r="U97" s="93"/>
      <c r="V97" s="93"/>
      <c r="W97" s="93"/>
      <c r="X97" s="120"/>
      <c r="Y97" s="120"/>
      <c r="Z97" s="120"/>
      <c r="AA97" s="78"/>
    </row>
    <row r="98" spans="1:27" ht="20.25" customHeight="1" outlineLevel="1">
      <c r="A98" s="20"/>
      <c r="B98" s="82" t="s">
        <v>121</v>
      </c>
      <c r="C98" s="82" t="s">
        <v>279</v>
      </c>
      <c r="D98" s="83"/>
      <c r="E98" s="89">
        <v>2</v>
      </c>
      <c r="F98" s="85" t="s">
        <v>69</v>
      </c>
      <c r="G98" s="85"/>
      <c r="H98" s="85"/>
      <c r="I98" s="85"/>
      <c r="J98" s="85"/>
      <c r="K98" s="81"/>
      <c r="L98" s="81"/>
      <c r="M98" s="86"/>
      <c r="N98" s="86"/>
      <c r="O98" s="86"/>
      <c r="P98" s="86"/>
      <c r="Q98" s="86"/>
      <c r="R98" s="86"/>
      <c r="S98" s="84" t="s">
        <v>59</v>
      </c>
      <c r="T98" s="79"/>
      <c r="U98" s="93"/>
      <c r="V98" s="93"/>
      <c r="W98" s="93"/>
      <c r="X98" s="120"/>
      <c r="Y98" s="120"/>
      <c r="Z98" s="120"/>
      <c r="AA98" s="78"/>
    </row>
    <row r="99" spans="1:27" ht="20.25" customHeight="1" outlineLevel="1">
      <c r="A99" s="30"/>
      <c r="B99" s="82" t="s">
        <v>121</v>
      </c>
      <c r="C99" s="82"/>
      <c r="D99" s="83"/>
      <c r="E99" s="98">
        <v>2</v>
      </c>
      <c r="F99" s="85" t="s">
        <v>354</v>
      </c>
      <c r="G99" s="85"/>
      <c r="H99" s="85"/>
      <c r="I99" s="85"/>
      <c r="J99" s="85"/>
      <c r="K99" s="81"/>
      <c r="L99" s="81"/>
      <c r="M99" s="86"/>
      <c r="N99" s="86"/>
      <c r="O99" s="86"/>
      <c r="P99" s="86"/>
      <c r="Q99" s="86"/>
      <c r="R99" s="86"/>
      <c r="S99" s="84"/>
      <c r="T99" s="79"/>
      <c r="U99" s="93"/>
      <c r="V99" s="93"/>
      <c r="W99" s="93"/>
      <c r="X99" s="120"/>
      <c r="Y99" s="120"/>
      <c r="Z99" s="120"/>
      <c r="AA99" s="78"/>
    </row>
    <row r="100" spans="1:27" ht="20.25" customHeight="1" outlineLevel="1">
      <c r="A100" s="30"/>
      <c r="B100" s="82" t="s">
        <v>121</v>
      </c>
      <c r="C100" s="82"/>
      <c r="D100" s="83"/>
      <c r="E100" s="98">
        <v>2</v>
      </c>
      <c r="F100" s="165">
        <v>3</v>
      </c>
      <c r="G100" s="85" t="s">
        <v>356</v>
      </c>
      <c r="H100" s="85"/>
      <c r="I100" s="85"/>
      <c r="J100" s="85"/>
      <c r="K100" s="81"/>
      <c r="L100" s="81"/>
      <c r="M100" s="86"/>
      <c r="N100" s="86"/>
      <c r="O100" s="86"/>
      <c r="P100" s="86"/>
      <c r="Q100" s="86"/>
      <c r="R100" s="86"/>
      <c r="S100" s="84"/>
      <c r="T100" s="79"/>
      <c r="U100" s="93"/>
      <c r="V100" s="93"/>
      <c r="W100" s="93"/>
      <c r="X100" s="120"/>
      <c r="Y100" s="120"/>
      <c r="Z100" s="120"/>
      <c r="AA100" s="78"/>
    </row>
    <row r="101" spans="1:27" ht="20.25" customHeight="1" outlineLevel="1">
      <c r="A101" s="30"/>
      <c r="B101" s="82" t="s">
        <v>121</v>
      </c>
      <c r="C101" s="82"/>
      <c r="D101" s="83"/>
      <c r="E101" s="98">
        <v>2</v>
      </c>
      <c r="F101" s="165">
        <v>3</v>
      </c>
      <c r="G101" s="85" t="s">
        <v>357</v>
      </c>
      <c r="H101" s="85"/>
      <c r="I101" s="85"/>
      <c r="J101" s="85"/>
      <c r="K101" s="81"/>
      <c r="L101" s="81"/>
      <c r="M101" s="86"/>
      <c r="N101" s="86"/>
      <c r="O101" s="86"/>
      <c r="P101" s="86"/>
      <c r="Q101" s="86"/>
      <c r="R101" s="86"/>
      <c r="S101" s="84"/>
      <c r="T101" s="79"/>
      <c r="U101" s="93"/>
      <c r="V101" s="93"/>
      <c r="W101" s="93"/>
      <c r="X101" s="120"/>
      <c r="Y101" s="120"/>
      <c r="Z101" s="120"/>
      <c r="AA101" s="78"/>
    </row>
    <row r="102" spans="1:27" ht="20.25" customHeight="1" outlineLevel="1">
      <c r="A102" s="30"/>
      <c r="B102" s="82" t="s">
        <v>121</v>
      </c>
      <c r="C102" s="82"/>
      <c r="D102" s="83"/>
      <c r="E102" s="98">
        <v>2</v>
      </c>
      <c r="F102" s="165">
        <v>3</v>
      </c>
      <c r="G102" s="85" t="s">
        <v>358</v>
      </c>
      <c r="H102" s="85"/>
      <c r="I102" s="85"/>
      <c r="J102" s="85"/>
      <c r="K102" s="81"/>
      <c r="L102" s="81"/>
      <c r="M102" s="86"/>
      <c r="N102" s="86"/>
      <c r="O102" s="86"/>
      <c r="P102" s="86"/>
      <c r="Q102" s="86"/>
      <c r="R102" s="86"/>
      <c r="S102" s="84"/>
      <c r="T102" s="79"/>
      <c r="U102" s="93"/>
      <c r="V102" s="93"/>
      <c r="W102" s="93"/>
      <c r="X102" s="120"/>
      <c r="Y102" s="120"/>
      <c r="Z102" s="120"/>
      <c r="AA102" s="78"/>
    </row>
    <row r="103" spans="1:27" ht="20.25" customHeight="1" outlineLevel="1">
      <c r="A103" s="30"/>
      <c r="B103" s="82" t="s">
        <v>128</v>
      </c>
      <c r="C103" s="82" t="s">
        <v>129</v>
      </c>
      <c r="D103" s="83"/>
      <c r="E103" s="89">
        <v>1</v>
      </c>
      <c r="F103" s="85" t="s">
        <v>285</v>
      </c>
      <c r="G103" s="85"/>
      <c r="H103" s="85"/>
      <c r="I103" s="85"/>
      <c r="J103" s="85"/>
      <c r="K103" s="81"/>
      <c r="L103" s="81"/>
      <c r="M103" s="86"/>
      <c r="N103" s="86"/>
      <c r="O103" s="86"/>
      <c r="P103" s="86"/>
      <c r="Q103" s="86"/>
      <c r="R103" s="86"/>
      <c r="S103" s="84"/>
      <c r="T103" s="79"/>
      <c r="U103" s="93"/>
      <c r="V103" s="93"/>
      <c r="W103" s="93"/>
      <c r="X103" s="120"/>
      <c r="Y103" s="120"/>
      <c r="Z103" s="120"/>
      <c r="AA103" s="78"/>
    </row>
    <row r="104" spans="1:27" ht="20.25" customHeight="1" outlineLevel="1">
      <c r="A104" s="20"/>
      <c r="B104" s="82" t="s">
        <v>128</v>
      </c>
      <c r="C104" s="82" t="s">
        <v>129</v>
      </c>
      <c r="D104" s="83"/>
      <c r="E104" s="89">
        <v>1</v>
      </c>
      <c r="F104" s="85" t="s">
        <v>22</v>
      </c>
      <c r="G104" s="85"/>
      <c r="H104" s="85"/>
      <c r="I104" s="85"/>
      <c r="J104" s="85"/>
      <c r="K104" s="81"/>
      <c r="L104" s="81"/>
      <c r="M104" s="86"/>
      <c r="N104" s="86"/>
      <c r="O104" s="86"/>
      <c r="P104" s="86"/>
      <c r="Q104" s="86"/>
      <c r="R104" s="86"/>
      <c r="S104" s="84" t="s">
        <v>59</v>
      </c>
      <c r="T104" s="79"/>
      <c r="U104" s="93"/>
      <c r="V104" s="93"/>
      <c r="W104" s="93"/>
      <c r="X104" s="120"/>
      <c r="Y104" s="120"/>
      <c r="Z104" s="120"/>
      <c r="AA104" s="78"/>
    </row>
    <row r="105" spans="1:27" ht="20.25" customHeight="1" outlineLevel="1">
      <c r="A105" s="20"/>
      <c r="B105" s="82" t="s">
        <v>115</v>
      </c>
      <c r="C105" s="82" t="s">
        <v>116</v>
      </c>
      <c r="D105" s="83"/>
      <c r="E105" s="89">
        <v>1</v>
      </c>
      <c r="F105" s="85" t="s">
        <v>52</v>
      </c>
      <c r="G105" s="85"/>
      <c r="H105" s="85"/>
      <c r="I105" s="85"/>
      <c r="J105" s="85"/>
      <c r="K105" s="81"/>
      <c r="L105" s="81"/>
      <c r="M105" s="86"/>
      <c r="N105" s="86"/>
      <c r="O105" s="84" t="s">
        <v>59</v>
      </c>
      <c r="P105" s="84" t="s">
        <v>59</v>
      </c>
      <c r="Q105" s="84" t="s">
        <v>59</v>
      </c>
      <c r="R105" s="84" t="s">
        <v>59</v>
      </c>
      <c r="S105" s="81"/>
      <c r="T105" s="79"/>
      <c r="U105" s="93"/>
      <c r="V105" s="93"/>
      <c r="W105" s="93"/>
      <c r="X105" s="120"/>
      <c r="Y105" s="120"/>
      <c r="Z105" s="120"/>
      <c r="AA105" s="78"/>
    </row>
    <row r="106" spans="1:27" ht="20.25" customHeight="1" outlineLevel="1">
      <c r="A106" s="20"/>
      <c r="B106" s="82" t="s">
        <v>115</v>
      </c>
      <c r="C106" s="82" t="s">
        <v>116</v>
      </c>
      <c r="D106" s="83"/>
      <c r="E106" s="89">
        <v>1</v>
      </c>
      <c r="F106" s="85" t="s">
        <v>12</v>
      </c>
      <c r="G106" s="85"/>
      <c r="H106" s="85"/>
      <c r="I106" s="85"/>
      <c r="J106" s="85"/>
      <c r="K106" s="81"/>
      <c r="L106" s="81"/>
      <c r="M106" s="86"/>
      <c r="N106" s="86"/>
      <c r="O106" s="86"/>
      <c r="P106" s="86"/>
      <c r="Q106" s="86"/>
      <c r="R106" s="86"/>
      <c r="S106" s="81"/>
      <c r="T106" s="79"/>
      <c r="U106" s="93"/>
      <c r="V106" s="93"/>
      <c r="W106" s="93"/>
      <c r="X106" s="120"/>
      <c r="Y106" s="120"/>
      <c r="Z106" s="120"/>
      <c r="AA106" s="78"/>
    </row>
    <row r="107" spans="1:27" ht="20.25" customHeight="1" outlineLevel="1">
      <c r="A107" s="20"/>
      <c r="B107" s="82" t="s">
        <v>115</v>
      </c>
      <c r="C107" s="82" t="s">
        <v>116</v>
      </c>
      <c r="D107" s="83"/>
      <c r="E107" s="89">
        <v>2</v>
      </c>
      <c r="F107" s="85" t="s">
        <v>13</v>
      </c>
      <c r="G107" s="85"/>
      <c r="H107" s="85"/>
      <c r="I107" s="85"/>
      <c r="J107" s="85"/>
      <c r="K107" s="81"/>
      <c r="L107" s="81"/>
      <c r="M107" s="86"/>
      <c r="N107" s="86"/>
      <c r="O107" s="86"/>
      <c r="P107" s="86"/>
      <c r="Q107" s="86"/>
      <c r="R107" s="86"/>
      <c r="S107" s="84" t="s">
        <v>59</v>
      </c>
      <c r="T107" s="79"/>
      <c r="U107" s="93"/>
      <c r="V107" s="93"/>
      <c r="W107" s="93"/>
      <c r="X107" s="120"/>
      <c r="Y107" s="120"/>
      <c r="Z107" s="120"/>
      <c r="AA107" s="78"/>
    </row>
    <row r="108" spans="1:27" ht="20.25" customHeight="1" outlineLevel="1">
      <c r="A108" s="20"/>
      <c r="B108" s="82" t="s">
        <v>115</v>
      </c>
      <c r="C108" s="82" t="s">
        <v>116</v>
      </c>
      <c r="D108" s="83"/>
      <c r="E108" s="89">
        <v>1</v>
      </c>
      <c r="F108" s="85" t="s">
        <v>33</v>
      </c>
      <c r="G108" s="85"/>
      <c r="H108" s="85"/>
      <c r="I108" s="85"/>
      <c r="J108" s="85"/>
      <c r="K108" s="81"/>
      <c r="L108" s="81"/>
      <c r="M108" s="86"/>
      <c r="N108" s="86"/>
      <c r="O108" s="86"/>
      <c r="P108" s="86"/>
      <c r="Q108" s="86"/>
      <c r="R108" s="86"/>
      <c r="S108" s="81"/>
      <c r="T108" s="79"/>
      <c r="U108" s="93"/>
      <c r="V108" s="93"/>
      <c r="W108" s="93"/>
      <c r="X108" s="120"/>
      <c r="Y108" s="120"/>
      <c r="Z108" s="120"/>
      <c r="AA108" s="78"/>
    </row>
    <row r="109" spans="1:27" ht="20.25" customHeight="1" outlineLevel="1">
      <c r="A109" s="20"/>
      <c r="B109" s="82" t="s">
        <v>115</v>
      </c>
      <c r="C109" s="82" t="s">
        <v>116</v>
      </c>
      <c r="D109" s="83">
        <v>1500000</v>
      </c>
      <c r="E109" s="89">
        <v>2</v>
      </c>
      <c r="F109" s="85" t="s">
        <v>23</v>
      </c>
      <c r="G109" s="85"/>
      <c r="H109" s="85"/>
      <c r="I109" s="85"/>
      <c r="J109" s="85"/>
      <c r="K109" s="81"/>
      <c r="L109" s="81"/>
      <c r="M109" s="86"/>
      <c r="N109" s="86"/>
      <c r="O109" s="86"/>
      <c r="P109" s="86"/>
      <c r="Q109" s="86"/>
      <c r="R109" s="86"/>
      <c r="S109" s="84" t="s">
        <v>59</v>
      </c>
      <c r="T109" s="79"/>
      <c r="U109" s="93"/>
      <c r="V109" s="93"/>
      <c r="W109" s="93"/>
      <c r="X109" s="120"/>
      <c r="Y109" s="120"/>
      <c r="Z109" s="120"/>
      <c r="AA109" s="78"/>
    </row>
    <row r="110" spans="1:27" ht="20.25" customHeight="1" outlineLevel="1">
      <c r="A110" s="20"/>
      <c r="B110" s="82" t="s">
        <v>117</v>
      </c>
      <c r="C110" s="82" t="s">
        <v>118</v>
      </c>
      <c r="D110" s="83"/>
      <c r="E110" s="89">
        <v>1</v>
      </c>
      <c r="F110" s="85" t="s">
        <v>63</v>
      </c>
      <c r="G110" s="85"/>
      <c r="H110" s="85"/>
      <c r="I110" s="85"/>
      <c r="J110" s="85"/>
      <c r="K110" s="81"/>
      <c r="L110" s="81"/>
      <c r="M110" s="86"/>
      <c r="N110" s="86"/>
      <c r="O110" s="86"/>
      <c r="P110" s="86"/>
      <c r="Q110" s="86"/>
      <c r="R110" s="86"/>
      <c r="S110" s="81"/>
      <c r="T110" s="79"/>
      <c r="U110" s="93"/>
      <c r="V110" s="93"/>
      <c r="W110" s="93"/>
      <c r="X110" s="120"/>
      <c r="Y110" s="120"/>
      <c r="Z110" s="120"/>
      <c r="AA110" s="78"/>
    </row>
    <row r="111" spans="1:27" ht="20.25" customHeight="1" outlineLevel="1">
      <c r="A111" s="20"/>
      <c r="B111" s="82" t="s">
        <v>117</v>
      </c>
      <c r="C111" s="82"/>
      <c r="D111" s="83"/>
      <c r="E111" s="89">
        <v>2</v>
      </c>
      <c r="F111" s="85" t="s">
        <v>397</v>
      </c>
      <c r="G111" s="85"/>
      <c r="H111" s="85"/>
      <c r="I111" s="85"/>
      <c r="J111" s="85"/>
      <c r="K111" s="81"/>
      <c r="L111" s="81"/>
      <c r="M111" s="86"/>
      <c r="N111" s="86"/>
      <c r="O111" s="86"/>
      <c r="P111" s="86"/>
      <c r="Q111" s="86"/>
      <c r="R111" s="86"/>
      <c r="S111" s="81"/>
      <c r="T111" s="79"/>
      <c r="U111" s="93"/>
      <c r="V111" s="93"/>
      <c r="W111" s="93"/>
      <c r="X111" s="120"/>
      <c r="Y111" s="120"/>
      <c r="Z111" s="120"/>
      <c r="AA111" s="78"/>
    </row>
    <row r="112" spans="1:27" ht="20.25" customHeight="1" outlineLevel="1">
      <c r="A112" s="20"/>
      <c r="B112" s="82" t="s">
        <v>117</v>
      </c>
      <c r="C112" s="82"/>
      <c r="D112" s="83"/>
      <c r="E112" s="89">
        <v>2</v>
      </c>
      <c r="F112" s="165">
        <v>3</v>
      </c>
      <c r="G112" s="85" t="s">
        <v>398</v>
      </c>
      <c r="H112" s="85"/>
      <c r="I112" s="85"/>
      <c r="J112" s="85"/>
      <c r="K112" s="81"/>
      <c r="L112" s="81"/>
      <c r="M112" s="86"/>
      <c r="N112" s="86"/>
      <c r="O112" s="86"/>
      <c r="P112" s="86"/>
      <c r="Q112" s="86"/>
      <c r="R112" s="86"/>
      <c r="S112" s="81"/>
      <c r="T112" s="79"/>
      <c r="U112" s="93"/>
      <c r="V112" s="93"/>
      <c r="W112" s="93"/>
      <c r="X112" s="120"/>
      <c r="Y112" s="120"/>
      <c r="Z112" s="120"/>
      <c r="AA112" s="78"/>
    </row>
    <row r="113" spans="1:27" ht="20.25" customHeight="1" outlineLevel="1">
      <c r="A113" s="20"/>
      <c r="B113" s="82" t="s">
        <v>117</v>
      </c>
      <c r="C113" s="82"/>
      <c r="D113" s="83"/>
      <c r="E113" s="89">
        <v>2</v>
      </c>
      <c r="F113" s="165">
        <v>3</v>
      </c>
      <c r="G113" s="85" t="s">
        <v>399</v>
      </c>
      <c r="H113" s="85"/>
      <c r="I113" s="85"/>
      <c r="J113" s="85"/>
      <c r="K113" s="81"/>
      <c r="L113" s="81"/>
      <c r="M113" s="86"/>
      <c r="N113" s="86"/>
      <c r="O113" s="86"/>
      <c r="P113" s="86"/>
      <c r="Q113" s="86"/>
      <c r="R113" s="86"/>
      <c r="S113" s="81"/>
      <c r="T113" s="79"/>
      <c r="U113" s="93"/>
      <c r="V113" s="93"/>
      <c r="W113" s="93"/>
      <c r="X113" s="120"/>
      <c r="Y113" s="120"/>
      <c r="Z113" s="120"/>
      <c r="AA113" s="78"/>
    </row>
    <row r="114" spans="1:27" ht="20.25" customHeight="1" outlineLevel="1">
      <c r="A114" s="20"/>
      <c r="B114" s="82" t="s">
        <v>117</v>
      </c>
      <c r="C114" s="82"/>
      <c r="D114" s="83"/>
      <c r="E114" s="89">
        <v>2</v>
      </c>
      <c r="F114" s="85" t="s">
        <v>400</v>
      </c>
      <c r="G114" s="85"/>
      <c r="H114" s="85"/>
      <c r="I114" s="85"/>
      <c r="J114" s="85"/>
      <c r="K114" s="81"/>
      <c r="L114" s="81"/>
      <c r="M114" s="86"/>
      <c r="N114" s="86"/>
      <c r="O114" s="86"/>
      <c r="P114" s="86"/>
      <c r="Q114" s="86"/>
      <c r="R114" s="86"/>
      <c r="S114" s="81"/>
      <c r="T114" s="79"/>
      <c r="U114" s="93"/>
      <c r="V114" s="93"/>
      <c r="W114" s="93"/>
      <c r="X114" s="120"/>
      <c r="Y114" s="120"/>
      <c r="Z114" s="120"/>
      <c r="AA114" s="78"/>
    </row>
    <row r="115" spans="1:27" ht="20.25" customHeight="1" outlineLevel="1">
      <c r="A115" s="20"/>
      <c r="B115" s="82" t="s">
        <v>117</v>
      </c>
      <c r="C115" s="82"/>
      <c r="D115" s="83"/>
      <c r="E115" s="89">
        <v>2</v>
      </c>
      <c r="F115" s="85" t="s">
        <v>401</v>
      </c>
      <c r="G115" s="85"/>
      <c r="H115" s="85"/>
      <c r="I115" s="85"/>
      <c r="J115" s="85"/>
      <c r="K115" s="81"/>
      <c r="L115" s="81"/>
      <c r="M115" s="86"/>
      <c r="N115" s="86"/>
      <c r="O115" s="86"/>
      <c r="P115" s="86"/>
      <c r="Q115" s="86"/>
      <c r="R115" s="86"/>
      <c r="S115" s="81"/>
      <c r="T115" s="79"/>
      <c r="U115" s="93"/>
      <c r="V115" s="93"/>
      <c r="W115" s="93"/>
      <c r="X115" s="120"/>
      <c r="Y115" s="120"/>
      <c r="Z115" s="120"/>
      <c r="AA115" s="78"/>
    </row>
    <row r="116" spans="1:27" ht="20.25" customHeight="1" outlineLevel="1">
      <c r="A116" s="20"/>
      <c r="B116" s="82" t="s">
        <v>117</v>
      </c>
      <c r="C116" s="82"/>
      <c r="D116" s="83"/>
      <c r="E116" s="89">
        <v>2</v>
      </c>
      <c r="F116" s="165">
        <v>3</v>
      </c>
      <c r="G116" s="85" t="s">
        <v>402</v>
      </c>
      <c r="H116" s="85"/>
      <c r="I116" s="85"/>
      <c r="J116" s="85"/>
      <c r="K116" s="81"/>
      <c r="L116" s="81"/>
      <c r="M116" s="86"/>
      <c r="N116" s="86"/>
      <c r="O116" s="86"/>
      <c r="P116" s="86"/>
      <c r="Q116" s="86"/>
      <c r="R116" s="86"/>
      <c r="S116" s="81"/>
      <c r="T116" s="79"/>
      <c r="U116" s="93"/>
      <c r="V116" s="93"/>
      <c r="W116" s="93"/>
      <c r="X116" s="120"/>
      <c r="Y116" s="120"/>
      <c r="Z116" s="120"/>
      <c r="AA116" s="78"/>
    </row>
    <row r="117" spans="1:27" ht="20.25" customHeight="1" outlineLevel="1">
      <c r="A117" s="20"/>
      <c r="B117" s="82" t="s">
        <v>117</v>
      </c>
      <c r="C117" s="82"/>
      <c r="D117" s="83"/>
      <c r="E117" s="89">
        <v>2</v>
      </c>
      <c r="F117" s="165">
        <v>3</v>
      </c>
      <c r="G117" s="85" t="s">
        <v>403</v>
      </c>
      <c r="H117" s="85"/>
      <c r="I117" s="85"/>
      <c r="J117" s="85"/>
      <c r="K117" s="81"/>
      <c r="L117" s="81"/>
      <c r="M117" s="86"/>
      <c r="N117" s="86"/>
      <c r="O117" s="86"/>
      <c r="P117" s="86"/>
      <c r="Q117" s="86"/>
      <c r="R117" s="86"/>
      <c r="S117" s="81"/>
      <c r="T117" s="79"/>
      <c r="U117" s="93"/>
      <c r="V117" s="93"/>
      <c r="W117" s="93"/>
      <c r="X117" s="120"/>
      <c r="Y117" s="120"/>
      <c r="Z117" s="120"/>
      <c r="AA117" s="78"/>
    </row>
    <row r="118" spans="1:27" ht="20.25" customHeight="1" outlineLevel="1">
      <c r="A118" s="20"/>
      <c r="B118" s="82" t="s">
        <v>117</v>
      </c>
      <c r="C118" s="82"/>
      <c r="D118" s="83"/>
      <c r="E118" s="89">
        <v>2</v>
      </c>
      <c r="F118" s="165">
        <v>3</v>
      </c>
      <c r="G118" s="85" t="s">
        <v>404</v>
      </c>
      <c r="H118" s="85"/>
      <c r="I118" s="85"/>
      <c r="J118" s="85"/>
      <c r="K118" s="81"/>
      <c r="L118" s="81"/>
      <c r="M118" s="86"/>
      <c r="N118" s="86"/>
      <c r="O118" s="86"/>
      <c r="P118" s="86"/>
      <c r="Q118" s="86"/>
      <c r="R118" s="86"/>
      <c r="S118" s="81"/>
      <c r="T118" s="79"/>
      <c r="U118" s="93"/>
      <c r="V118" s="93"/>
      <c r="W118" s="93"/>
      <c r="X118" s="120"/>
      <c r="Y118" s="120"/>
      <c r="Z118" s="120"/>
      <c r="AA118" s="78"/>
    </row>
    <row r="119" spans="1:27" ht="20.25" customHeight="1" outlineLevel="1">
      <c r="A119" s="20"/>
      <c r="B119" s="82" t="s">
        <v>117</v>
      </c>
      <c r="C119" s="82"/>
      <c r="D119" s="83"/>
      <c r="E119" s="89">
        <v>2</v>
      </c>
      <c r="F119" s="85" t="s">
        <v>405</v>
      </c>
      <c r="G119" s="85"/>
      <c r="H119" s="85"/>
      <c r="I119" s="85"/>
      <c r="J119" s="85"/>
      <c r="K119" s="81"/>
      <c r="L119" s="81"/>
      <c r="M119" s="86"/>
      <c r="N119" s="86"/>
      <c r="O119" s="86"/>
      <c r="P119" s="86"/>
      <c r="Q119" s="86"/>
      <c r="R119" s="86"/>
      <c r="S119" s="81"/>
      <c r="T119" s="79"/>
      <c r="U119" s="93"/>
      <c r="V119" s="93"/>
      <c r="W119" s="93"/>
      <c r="X119" s="120"/>
      <c r="Y119" s="120"/>
      <c r="Z119" s="120"/>
      <c r="AA119" s="78"/>
    </row>
    <row r="120" spans="1:27" ht="20.25" customHeight="1" outlineLevel="1">
      <c r="A120" s="20"/>
      <c r="B120" s="82" t="s">
        <v>117</v>
      </c>
      <c r="C120" s="82"/>
      <c r="D120" s="83"/>
      <c r="E120" s="89">
        <v>2</v>
      </c>
      <c r="F120" s="165">
        <v>3</v>
      </c>
      <c r="G120" s="85" t="s">
        <v>406</v>
      </c>
      <c r="H120" s="85"/>
      <c r="I120" s="85"/>
      <c r="J120" s="85"/>
      <c r="K120" s="81"/>
      <c r="L120" s="81"/>
      <c r="M120" s="86"/>
      <c r="N120" s="86"/>
      <c r="O120" s="86"/>
      <c r="P120" s="86"/>
      <c r="Q120" s="86"/>
      <c r="R120" s="86"/>
      <c r="S120" s="81"/>
      <c r="T120" s="79"/>
      <c r="U120" s="93"/>
      <c r="V120" s="93"/>
      <c r="W120" s="93"/>
      <c r="X120" s="120"/>
      <c r="Y120" s="120"/>
      <c r="Z120" s="120"/>
      <c r="AA120" s="78"/>
    </row>
    <row r="121" spans="1:27" ht="20.25" customHeight="1" outlineLevel="1">
      <c r="A121" s="20"/>
      <c r="B121" s="82" t="s">
        <v>117</v>
      </c>
      <c r="C121" s="82"/>
      <c r="D121" s="83"/>
      <c r="E121" s="89">
        <v>2</v>
      </c>
      <c r="F121" s="165">
        <v>3</v>
      </c>
      <c r="G121" s="85" t="s">
        <v>407</v>
      </c>
      <c r="H121" s="85"/>
      <c r="I121" s="85"/>
      <c r="J121" s="85"/>
      <c r="K121" s="81"/>
      <c r="L121" s="81"/>
      <c r="M121" s="86"/>
      <c r="N121" s="86"/>
      <c r="O121" s="86"/>
      <c r="P121" s="86"/>
      <c r="Q121" s="86"/>
      <c r="R121" s="86"/>
      <c r="S121" s="81"/>
      <c r="T121" s="79"/>
      <c r="U121" s="93"/>
      <c r="V121" s="93"/>
      <c r="W121" s="93"/>
      <c r="X121" s="120"/>
      <c r="Y121" s="120"/>
      <c r="Z121" s="120"/>
      <c r="AA121" s="78"/>
    </row>
    <row r="122" spans="1:27" ht="20.25" customHeight="1" outlineLevel="1">
      <c r="A122" s="20"/>
      <c r="B122" s="82" t="s">
        <v>117</v>
      </c>
      <c r="C122" s="82"/>
      <c r="D122" s="83"/>
      <c r="E122" s="89">
        <v>2</v>
      </c>
      <c r="F122" s="165">
        <v>3</v>
      </c>
      <c r="G122" s="85" t="s">
        <v>408</v>
      </c>
      <c r="H122" s="85"/>
      <c r="I122" s="85"/>
      <c r="J122" s="85"/>
      <c r="K122" s="81"/>
      <c r="L122" s="81"/>
      <c r="M122" s="86"/>
      <c r="N122" s="86"/>
      <c r="O122" s="86"/>
      <c r="P122" s="86"/>
      <c r="Q122" s="86"/>
      <c r="R122" s="86"/>
      <c r="S122" s="81"/>
      <c r="T122" s="79"/>
      <c r="U122" s="93"/>
      <c r="V122" s="93"/>
      <c r="W122" s="93"/>
      <c r="X122" s="120"/>
      <c r="Y122" s="120"/>
      <c r="Z122" s="120"/>
      <c r="AA122" s="78"/>
    </row>
    <row r="123" spans="1:27" ht="20.25" customHeight="1" outlineLevel="1">
      <c r="A123" s="20"/>
      <c r="B123" s="82" t="s">
        <v>119</v>
      </c>
      <c r="C123" s="82" t="s">
        <v>120</v>
      </c>
      <c r="D123" s="83"/>
      <c r="E123" s="89">
        <v>1</v>
      </c>
      <c r="F123" s="85" t="s">
        <v>27</v>
      </c>
      <c r="G123" s="85"/>
      <c r="H123" s="85"/>
      <c r="I123" s="85"/>
      <c r="J123" s="85"/>
      <c r="K123" s="81"/>
      <c r="L123" s="81"/>
      <c r="M123" s="86"/>
      <c r="N123" s="86"/>
      <c r="O123" s="86"/>
      <c r="P123" s="86"/>
      <c r="Q123" s="86"/>
      <c r="R123" s="86"/>
      <c r="S123" s="84" t="s">
        <v>59</v>
      </c>
      <c r="T123" s="79"/>
      <c r="U123" s="93"/>
      <c r="V123" s="93"/>
      <c r="W123" s="93"/>
      <c r="X123" s="120"/>
      <c r="Y123" s="120"/>
      <c r="Z123" s="120"/>
      <c r="AA123" s="78"/>
    </row>
    <row r="124" spans="1:27" ht="20.25" customHeight="1" outlineLevel="1">
      <c r="A124" s="20"/>
      <c r="B124" s="82" t="s">
        <v>119</v>
      </c>
      <c r="C124" s="82" t="s">
        <v>120</v>
      </c>
      <c r="D124" s="83"/>
      <c r="E124" s="89">
        <v>1</v>
      </c>
      <c r="F124" s="85" t="s">
        <v>28</v>
      </c>
      <c r="G124" s="85"/>
      <c r="H124" s="85"/>
      <c r="I124" s="85"/>
      <c r="J124" s="85"/>
      <c r="K124" s="81"/>
      <c r="L124" s="81"/>
      <c r="M124" s="86"/>
      <c r="N124" s="86"/>
      <c r="O124" s="86"/>
      <c r="P124" s="86"/>
      <c r="Q124" s="86"/>
      <c r="R124" s="86"/>
      <c r="S124" s="81"/>
      <c r="T124" s="79"/>
      <c r="U124" s="93"/>
      <c r="V124" s="93"/>
      <c r="W124" s="93"/>
      <c r="X124" s="120"/>
      <c r="Y124" s="120"/>
      <c r="Z124" s="120"/>
      <c r="AA124" s="78"/>
    </row>
    <row r="125" spans="1:27" ht="20.25" customHeight="1" outlineLevel="1">
      <c r="A125" s="20"/>
      <c r="B125" s="82" t="s">
        <v>119</v>
      </c>
      <c r="C125" s="82" t="s">
        <v>120</v>
      </c>
      <c r="D125" s="83">
        <v>3000000</v>
      </c>
      <c r="E125" s="89">
        <v>1</v>
      </c>
      <c r="F125" s="85" t="s">
        <v>166</v>
      </c>
      <c r="G125" s="85"/>
      <c r="H125" s="85"/>
      <c r="I125" s="85"/>
      <c r="J125" s="85"/>
      <c r="K125" s="81"/>
      <c r="L125" s="81"/>
      <c r="M125" s="86"/>
      <c r="N125" s="86"/>
      <c r="O125" s="86"/>
      <c r="P125" s="86"/>
      <c r="Q125" s="86"/>
      <c r="R125" s="86"/>
      <c r="S125" s="84" t="s">
        <v>59</v>
      </c>
      <c r="T125" s="119" t="s">
        <v>59</v>
      </c>
      <c r="U125" s="93"/>
      <c r="V125" s="93"/>
      <c r="W125" s="93"/>
      <c r="X125" s="120"/>
      <c r="Y125" s="120"/>
      <c r="Z125" s="152"/>
      <c r="AA125" s="78"/>
    </row>
    <row r="126" spans="1:27" ht="20.25" customHeight="1" outlineLevel="1">
      <c r="A126" s="20"/>
      <c r="B126" s="105" t="s">
        <v>117</v>
      </c>
      <c r="C126" s="105"/>
      <c r="D126" s="106"/>
      <c r="E126" s="107">
        <v>2</v>
      </c>
      <c r="F126" s="165">
        <v>3</v>
      </c>
      <c r="G126" s="108" t="s">
        <v>438</v>
      </c>
      <c r="H126" s="108"/>
      <c r="I126" s="108"/>
      <c r="J126" s="108"/>
      <c r="K126" s="122"/>
      <c r="L126" s="122"/>
      <c r="M126" s="123"/>
      <c r="N126" s="123"/>
      <c r="O126" s="123"/>
      <c r="P126" s="123"/>
      <c r="Q126" s="123"/>
      <c r="R126" s="123"/>
      <c r="S126" s="124"/>
      <c r="T126" s="125"/>
      <c r="U126" s="111"/>
      <c r="V126" s="111"/>
      <c r="W126" s="111"/>
      <c r="X126" s="126"/>
      <c r="Y126" s="126"/>
      <c r="Z126" s="163"/>
      <c r="AA126" s="78"/>
    </row>
    <row r="127" spans="1:27" ht="20.25" customHeight="1" outlineLevel="1">
      <c r="A127" s="20"/>
      <c r="B127" s="105" t="s">
        <v>117</v>
      </c>
      <c r="C127" s="105"/>
      <c r="D127" s="106"/>
      <c r="E127" s="107">
        <v>2</v>
      </c>
      <c r="F127" s="165">
        <v>3</v>
      </c>
      <c r="G127" s="108" t="s">
        <v>439</v>
      </c>
      <c r="H127" s="108"/>
      <c r="I127" s="108"/>
      <c r="J127" s="108"/>
      <c r="K127" s="122"/>
      <c r="L127" s="122"/>
      <c r="M127" s="123"/>
      <c r="N127" s="123"/>
      <c r="O127" s="123"/>
      <c r="P127" s="123"/>
      <c r="Q127" s="123"/>
      <c r="R127" s="123"/>
      <c r="S127" s="124"/>
      <c r="T127" s="125"/>
      <c r="U127" s="111"/>
      <c r="V127" s="111"/>
      <c r="W127" s="111"/>
      <c r="X127" s="126"/>
      <c r="Y127" s="126"/>
      <c r="Z127" s="163"/>
      <c r="AA127" s="78"/>
    </row>
    <row r="128" spans="1:27" ht="20.25" customHeight="1" outlineLevel="1">
      <c r="A128" s="20"/>
      <c r="B128" s="105" t="s">
        <v>117</v>
      </c>
      <c r="C128" s="105"/>
      <c r="D128" s="106"/>
      <c r="E128" s="107">
        <v>2</v>
      </c>
      <c r="F128" s="108" t="s">
        <v>420</v>
      </c>
      <c r="G128" s="108"/>
      <c r="H128" s="108"/>
      <c r="I128" s="108"/>
      <c r="J128" s="108"/>
      <c r="K128" s="122"/>
      <c r="L128" s="122"/>
      <c r="M128" s="123"/>
      <c r="N128" s="123"/>
      <c r="O128" s="123"/>
      <c r="P128" s="123"/>
      <c r="Q128" s="123"/>
      <c r="R128" s="123"/>
      <c r="S128" s="124"/>
      <c r="T128" s="125"/>
      <c r="U128" s="111"/>
      <c r="V128" s="111"/>
      <c r="W128" s="111"/>
      <c r="X128" s="126"/>
      <c r="Y128" s="126"/>
      <c r="Z128" s="163"/>
      <c r="AA128" s="78"/>
    </row>
    <row r="129" spans="1:27" ht="20.25" customHeight="1" outlineLevel="1">
      <c r="A129" s="20"/>
      <c r="B129" s="105" t="s">
        <v>117</v>
      </c>
      <c r="C129" s="105"/>
      <c r="D129" s="106"/>
      <c r="E129" s="107">
        <v>2</v>
      </c>
      <c r="F129" s="165">
        <v>3</v>
      </c>
      <c r="G129" s="108" t="s">
        <v>421</v>
      </c>
      <c r="H129" s="108"/>
      <c r="I129" s="108"/>
      <c r="J129" s="108"/>
      <c r="K129" s="122"/>
      <c r="L129" s="122"/>
      <c r="M129" s="123"/>
      <c r="N129" s="123"/>
      <c r="O129" s="123"/>
      <c r="P129" s="123"/>
      <c r="Q129" s="123"/>
      <c r="R129" s="123"/>
      <c r="S129" s="124"/>
      <c r="T129" s="125"/>
      <c r="U129" s="111"/>
      <c r="V129" s="111"/>
      <c r="W129" s="111"/>
      <c r="X129" s="126"/>
      <c r="Y129" s="126"/>
      <c r="Z129" s="163"/>
      <c r="AA129" s="78"/>
    </row>
    <row r="130" spans="1:27" ht="20.25" customHeight="1" outlineLevel="1">
      <c r="A130" s="20"/>
      <c r="B130" s="105" t="s">
        <v>117</v>
      </c>
      <c r="C130" s="105"/>
      <c r="D130" s="106"/>
      <c r="E130" s="107">
        <v>2</v>
      </c>
      <c r="F130" s="165">
        <v>3</v>
      </c>
      <c r="G130" s="108" t="s">
        <v>422</v>
      </c>
      <c r="H130" s="108"/>
      <c r="I130" s="108"/>
      <c r="J130" s="108"/>
      <c r="K130" s="122"/>
      <c r="L130" s="122"/>
      <c r="M130" s="123"/>
      <c r="N130" s="123"/>
      <c r="O130" s="123"/>
      <c r="P130" s="123"/>
      <c r="Q130" s="123"/>
      <c r="R130" s="123"/>
      <c r="S130" s="124"/>
      <c r="T130" s="125"/>
      <c r="U130" s="111"/>
      <c r="V130" s="111"/>
      <c r="W130" s="111"/>
      <c r="X130" s="126"/>
      <c r="Y130" s="126"/>
      <c r="Z130" s="163"/>
      <c r="AA130" s="78"/>
    </row>
    <row r="131" spans="1:27" ht="20.25" customHeight="1" outlineLevel="1">
      <c r="A131" s="20"/>
      <c r="B131" s="105" t="s">
        <v>117</v>
      </c>
      <c r="C131" s="105"/>
      <c r="D131" s="106"/>
      <c r="E131" s="107">
        <v>2</v>
      </c>
      <c r="F131" s="165">
        <v>3</v>
      </c>
      <c r="G131" s="108" t="s">
        <v>423</v>
      </c>
      <c r="H131" s="108"/>
      <c r="I131" s="108"/>
      <c r="J131" s="108"/>
      <c r="K131" s="122"/>
      <c r="L131" s="122"/>
      <c r="M131" s="123"/>
      <c r="N131" s="123"/>
      <c r="O131" s="123"/>
      <c r="P131" s="123"/>
      <c r="Q131" s="123"/>
      <c r="R131" s="123"/>
      <c r="S131" s="124"/>
      <c r="T131" s="125"/>
      <c r="U131" s="111"/>
      <c r="V131" s="111"/>
      <c r="W131" s="111"/>
      <c r="X131" s="126"/>
      <c r="Y131" s="126"/>
      <c r="Z131" s="163"/>
      <c r="AA131" s="78"/>
    </row>
    <row r="132" spans="1:27" ht="20.25" customHeight="1" outlineLevel="1">
      <c r="A132" s="20"/>
      <c r="B132" s="105" t="s">
        <v>117</v>
      </c>
      <c r="C132" s="105"/>
      <c r="D132" s="106"/>
      <c r="E132" s="107">
        <v>2</v>
      </c>
      <c r="F132" s="108" t="s">
        <v>425</v>
      </c>
      <c r="G132" s="108"/>
      <c r="H132" s="108"/>
      <c r="I132" s="108"/>
      <c r="J132" s="108"/>
      <c r="K132" s="122"/>
      <c r="L132" s="122"/>
      <c r="M132" s="123"/>
      <c r="N132" s="123"/>
      <c r="O132" s="123"/>
      <c r="P132" s="123"/>
      <c r="Q132" s="123"/>
      <c r="R132" s="123"/>
      <c r="S132" s="124"/>
      <c r="T132" s="125"/>
      <c r="U132" s="111"/>
      <c r="V132" s="111"/>
      <c r="W132" s="111"/>
      <c r="X132" s="126"/>
      <c r="Y132" s="126"/>
      <c r="Z132" s="163"/>
      <c r="AA132" s="78"/>
    </row>
    <row r="133" spans="1:27" ht="20.25" customHeight="1" outlineLevel="1">
      <c r="A133" s="20"/>
      <c r="B133" s="105" t="s">
        <v>133</v>
      </c>
      <c r="C133" s="105"/>
      <c r="D133" s="106"/>
      <c r="E133" s="107">
        <v>2</v>
      </c>
      <c r="F133" s="108" t="s">
        <v>370</v>
      </c>
      <c r="G133" s="108"/>
      <c r="H133" s="108"/>
      <c r="I133" s="108"/>
      <c r="J133" s="108"/>
      <c r="K133" s="122"/>
      <c r="L133" s="122"/>
      <c r="M133" s="123"/>
      <c r="N133" s="123"/>
      <c r="O133" s="123"/>
      <c r="P133" s="123"/>
      <c r="Q133" s="123"/>
      <c r="R133" s="123"/>
      <c r="S133" s="124"/>
      <c r="T133" s="125"/>
      <c r="U133" s="111"/>
      <c r="V133" s="111"/>
      <c r="W133" s="111"/>
      <c r="X133" s="126"/>
      <c r="Y133" s="126"/>
      <c r="Z133" s="163"/>
      <c r="AA133" s="78"/>
    </row>
    <row r="134" spans="1:27" ht="20.25" customHeight="1" outlineLevel="1">
      <c r="A134" s="20"/>
      <c r="B134" s="105" t="s">
        <v>133</v>
      </c>
      <c r="C134" s="105"/>
      <c r="D134" s="106"/>
      <c r="E134" s="107">
        <v>2</v>
      </c>
      <c r="F134" s="165">
        <v>3</v>
      </c>
      <c r="G134" s="108" t="s">
        <v>371</v>
      </c>
      <c r="H134" s="108"/>
      <c r="I134" s="108"/>
      <c r="J134" s="108"/>
      <c r="K134" s="122"/>
      <c r="L134" s="122"/>
      <c r="M134" s="123"/>
      <c r="N134" s="123"/>
      <c r="O134" s="123"/>
      <c r="P134" s="123"/>
      <c r="Q134" s="123"/>
      <c r="R134" s="123"/>
      <c r="S134" s="124"/>
      <c r="T134" s="125"/>
      <c r="U134" s="111"/>
      <c r="V134" s="111"/>
      <c r="W134" s="111"/>
      <c r="X134" s="126"/>
      <c r="Y134" s="126"/>
      <c r="Z134" s="163"/>
      <c r="AA134" s="78"/>
    </row>
    <row r="135" spans="1:27" ht="20.25" customHeight="1" outlineLevel="1">
      <c r="A135" s="20"/>
      <c r="B135" s="105" t="s">
        <v>133</v>
      </c>
      <c r="C135" s="105"/>
      <c r="D135" s="106"/>
      <c r="E135" s="107">
        <v>2</v>
      </c>
      <c r="F135" s="165">
        <v>3</v>
      </c>
      <c r="G135" s="108" t="s">
        <v>372</v>
      </c>
      <c r="H135" s="108"/>
      <c r="I135" s="108"/>
      <c r="J135" s="108"/>
      <c r="K135" s="122"/>
      <c r="L135" s="122"/>
      <c r="M135" s="123"/>
      <c r="N135" s="123"/>
      <c r="O135" s="123"/>
      <c r="P135" s="123"/>
      <c r="Q135" s="123"/>
      <c r="R135" s="123"/>
      <c r="S135" s="124"/>
      <c r="T135" s="125"/>
      <c r="U135" s="111"/>
      <c r="V135" s="111"/>
      <c r="W135" s="111"/>
      <c r="X135" s="126"/>
      <c r="Y135" s="126"/>
      <c r="Z135" s="163"/>
      <c r="AA135" s="78"/>
    </row>
    <row r="136" spans="1:27" ht="20.25" customHeight="1" outlineLevel="1">
      <c r="A136" s="20"/>
      <c r="B136" s="105" t="s">
        <v>133</v>
      </c>
      <c r="C136" s="105"/>
      <c r="D136" s="106"/>
      <c r="E136" s="107">
        <v>2</v>
      </c>
      <c r="F136" s="108" t="s">
        <v>373</v>
      </c>
      <c r="G136" s="108"/>
      <c r="H136" s="108"/>
      <c r="I136" s="108"/>
      <c r="J136" s="108"/>
      <c r="K136" s="122"/>
      <c r="L136" s="122"/>
      <c r="M136" s="123"/>
      <c r="N136" s="123"/>
      <c r="O136" s="123"/>
      <c r="P136" s="123"/>
      <c r="Q136" s="123"/>
      <c r="R136" s="123"/>
      <c r="S136" s="124"/>
      <c r="T136" s="125"/>
      <c r="U136" s="111"/>
      <c r="V136" s="111"/>
      <c r="W136" s="111"/>
      <c r="X136" s="126"/>
      <c r="Y136" s="126"/>
      <c r="Z136" s="163"/>
      <c r="AA136" s="78"/>
    </row>
    <row r="137" spans="1:27" ht="20.25" customHeight="1" outlineLevel="1">
      <c r="A137" s="20"/>
      <c r="B137" s="105" t="s">
        <v>133</v>
      </c>
      <c r="C137" s="105"/>
      <c r="D137" s="106"/>
      <c r="E137" s="107">
        <v>2</v>
      </c>
      <c r="F137" s="165">
        <v>3</v>
      </c>
      <c r="G137" s="108" t="s">
        <v>374</v>
      </c>
      <c r="H137" s="108"/>
      <c r="I137" s="108"/>
      <c r="J137" s="108"/>
      <c r="K137" s="122"/>
      <c r="L137" s="122"/>
      <c r="M137" s="123"/>
      <c r="N137" s="123"/>
      <c r="O137" s="123"/>
      <c r="P137" s="123"/>
      <c r="Q137" s="123"/>
      <c r="R137" s="123"/>
      <c r="S137" s="124"/>
      <c r="T137" s="125"/>
      <c r="U137" s="111"/>
      <c r="V137" s="111"/>
      <c r="W137" s="111"/>
      <c r="X137" s="126"/>
      <c r="Y137" s="126"/>
      <c r="Z137" s="163"/>
      <c r="AA137" s="78"/>
    </row>
    <row r="138" spans="1:27" ht="20.25" customHeight="1" outlineLevel="1">
      <c r="A138" s="20"/>
      <c r="B138" s="105" t="s">
        <v>133</v>
      </c>
      <c r="C138" s="105"/>
      <c r="D138" s="106"/>
      <c r="E138" s="107">
        <v>2</v>
      </c>
      <c r="F138" s="165">
        <v>3</v>
      </c>
      <c r="G138" s="108" t="s">
        <v>375</v>
      </c>
      <c r="H138" s="108"/>
      <c r="I138" s="108"/>
      <c r="J138" s="108"/>
      <c r="K138" s="122"/>
      <c r="L138" s="122"/>
      <c r="M138" s="123"/>
      <c r="N138" s="123"/>
      <c r="O138" s="123"/>
      <c r="P138" s="123"/>
      <c r="Q138" s="123"/>
      <c r="R138" s="123"/>
      <c r="S138" s="124"/>
      <c r="T138" s="125"/>
      <c r="U138" s="111"/>
      <c r="V138" s="111"/>
      <c r="W138" s="111"/>
      <c r="X138" s="126"/>
      <c r="Y138" s="126"/>
      <c r="Z138" s="163"/>
      <c r="AA138" s="78"/>
    </row>
    <row r="139" spans="1:27" ht="20.25" customHeight="1" outlineLevel="1">
      <c r="A139" s="20"/>
      <c r="B139" s="105" t="s">
        <v>119</v>
      </c>
      <c r="C139" s="105" t="s">
        <v>120</v>
      </c>
      <c r="D139" s="106"/>
      <c r="E139" s="107">
        <v>1</v>
      </c>
      <c r="F139" s="108" t="s">
        <v>286</v>
      </c>
      <c r="G139" s="108"/>
      <c r="H139" s="108"/>
      <c r="I139" s="108"/>
      <c r="J139" s="108"/>
      <c r="K139" s="122"/>
      <c r="L139" s="122"/>
      <c r="M139" s="123"/>
      <c r="N139" s="123"/>
      <c r="O139" s="123"/>
      <c r="P139" s="123"/>
      <c r="Q139" s="123"/>
      <c r="R139" s="123"/>
      <c r="S139" s="124" t="s">
        <v>59</v>
      </c>
      <c r="T139" s="125"/>
      <c r="U139" s="111"/>
      <c r="V139" s="111"/>
      <c r="W139" s="111"/>
      <c r="X139" s="126"/>
      <c r="Y139" s="126"/>
      <c r="Z139" s="126"/>
      <c r="AA139" s="78"/>
    </row>
    <row r="140" spans="1:27" ht="39.950000000000003" customHeight="1">
      <c r="A140" s="121"/>
      <c r="B140" s="127"/>
      <c r="C140" s="127" t="s">
        <v>92</v>
      </c>
      <c r="D140" s="128"/>
      <c r="E140" s="129" t="s">
        <v>289</v>
      </c>
      <c r="F140" s="130"/>
      <c r="G140" s="130"/>
      <c r="H140" s="130"/>
      <c r="I140" s="130"/>
      <c r="J140" s="130"/>
      <c r="K140" s="131"/>
      <c r="L140" s="131"/>
      <c r="M140" s="132"/>
      <c r="N140" s="132"/>
      <c r="O140" s="132"/>
      <c r="P140" s="132"/>
      <c r="Q140" s="132"/>
      <c r="R140" s="132"/>
      <c r="S140" s="131"/>
      <c r="T140" s="133"/>
      <c r="U140" s="166" t="s">
        <v>339</v>
      </c>
      <c r="V140" s="167"/>
      <c r="W140" s="154" t="e">
        <f>INT(COUNTIF(U141:U251,1)*100/(COUNTIF(U141:U251,0)+COUNTIF(U141:U251,1)))</f>
        <v>#DIV/0!</v>
      </c>
      <c r="X140" s="166" t="s">
        <v>339</v>
      </c>
      <c r="Y140" s="167"/>
      <c r="Z140" s="154" t="e">
        <f>INT(COUNTIF(X141:X251,1)*100/(COUNTIF(X141:X251,0)+COUNTIF(X141:X251,1)))</f>
        <v>#DIV/0!</v>
      </c>
      <c r="AA140" s="78"/>
    </row>
    <row r="141" spans="1:27" outlineLevel="1">
      <c r="A141" s="30"/>
      <c r="B141" s="82" t="s">
        <v>141</v>
      </c>
      <c r="C141" s="82" t="s">
        <v>142</v>
      </c>
      <c r="D141" s="83">
        <v>2000000</v>
      </c>
      <c r="E141" s="89">
        <v>1</v>
      </c>
      <c r="F141" s="85" t="s">
        <v>88</v>
      </c>
      <c r="G141" s="85"/>
      <c r="H141" s="85"/>
      <c r="I141" s="85"/>
      <c r="J141" s="85"/>
      <c r="K141" s="85"/>
      <c r="L141" s="85"/>
      <c r="M141" s="90"/>
      <c r="N141" s="90"/>
      <c r="O141" s="90"/>
      <c r="P141" s="90"/>
      <c r="Q141" s="90"/>
      <c r="R141" s="90"/>
      <c r="S141" s="85"/>
      <c r="T141" s="80"/>
      <c r="U141" s="93"/>
      <c r="V141" s="93"/>
      <c r="W141" s="93"/>
      <c r="X141" s="120"/>
      <c r="Y141" s="120"/>
      <c r="Z141" s="120"/>
      <c r="AA141" s="78"/>
    </row>
    <row r="142" spans="1:27" outlineLevel="1">
      <c r="A142" s="20"/>
      <c r="B142" s="82" t="s">
        <v>141</v>
      </c>
      <c r="C142" s="82" t="s">
        <v>142</v>
      </c>
      <c r="D142" s="83">
        <v>1000000</v>
      </c>
      <c r="E142" s="89">
        <v>2</v>
      </c>
      <c r="F142" s="85" t="s">
        <v>29</v>
      </c>
      <c r="G142" s="85"/>
      <c r="H142" s="85"/>
      <c r="I142" s="85"/>
      <c r="J142" s="85"/>
      <c r="K142" s="85"/>
      <c r="L142" s="85"/>
      <c r="M142" s="90"/>
      <c r="N142" s="90"/>
      <c r="O142" s="90"/>
      <c r="P142" s="90"/>
      <c r="Q142" s="90"/>
      <c r="R142" s="90"/>
      <c r="S142" s="90" t="s">
        <v>59</v>
      </c>
      <c r="T142" s="80"/>
      <c r="U142" s="93"/>
      <c r="V142" s="93"/>
      <c r="W142" s="93"/>
      <c r="X142" s="120"/>
      <c r="Y142" s="120"/>
      <c r="Z142" s="120"/>
      <c r="AA142" s="78"/>
    </row>
    <row r="143" spans="1:27" outlineLevel="1">
      <c r="A143" s="20"/>
      <c r="B143" s="82" t="s">
        <v>127</v>
      </c>
      <c r="C143" s="82" t="s">
        <v>273</v>
      </c>
      <c r="D143" s="83"/>
      <c r="E143" s="89">
        <v>2</v>
      </c>
      <c r="F143" s="85" t="s">
        <v>377</v>
      </c>
      <c r="G143" s="85"/>
      <c r="H143" s="85"/>
      <c r="I143" s="85"/>
      <c r="J143" s="85"/>
      <c r="K143" s="85"/>
      <c r="L143" s="85"/>
      <c r="M143" s="90"/>
      <c r="N143" s="90"/>
      <c r="O143" s="90"/>
      <c r="P143" s="90"/>
      <c r="Q143" s="90"/>
      <c r="R143" s="90"/>
      <c r="S143" s="90" t="s">
        <v>59</v>
      </c>
      <c r="T143" s="80"/>
      <c r="U143" s="93"/>
      <c r="V143" s="93"/>
      <c r="W143" s="93"/>
      <c r="X143" s="120"/>
      <c r="Y143" s="120"/>
      <c r="Z143" s="120"/>
      <c r="AA143" s="78"/>
    </row>
    <row r="144" spans="1:27" outlineLevel="1">
      <c r="A144" s="20"/>
      <c r="B144" s="82" t="s">
        <v>127</v>
      </c>
      <c r="C144" s="82"/>
      <c r="D144" s="83"/>
      <c r="E144" s="89">
        <v>2</v>
      </c>
      <c r="F144" s="165">
        <v>3</v>
      </c>
      <c r="G144" s="85" t="s">
        <v>378</v>
      </c>
      <c r="H144" s="85"/>
      <c r="I144" s="85"/>
      <c r="J144" s="85"/>
      <c r="K144" s="85"/>
      <c r="L144" s="85"/>
      <c r="M144" s="90"/>
      <c r="N144" s="90"/>
      <c r="O144" s="90"/>
      <c r="P144" s="90"/>
      <c r="Q144" s="90"/>
      <c r="R144" s="90"/>
      <c r="S144" s="90"/>
      <c r="T144" s="80"/>
      <c r="U144" s="93"/>
      <c r="V144" s="93"/>
      <c r="W144" s="93"/>
      <c r="X144" s="120"/>
      <c r="Y144" s="120"/>
      <c r="Z144" s="120"/>
      <c r="AA144" s="78"/>
    </row>
    <row r="145" spans="1:27" outlineLevel="1">
      <c r="A145" s="20"/>
      <c r="B145" s="82" t="s">
        <v>127</v>
      </c>
      <c r="C145" s="82"/>
      <c r="D145" s="83"/>
      <c r="E145" s="89">
        <v>2</v>
      </c>
      <c r="F145" s="165">
        <v>3</v>
      </c>
      <c r="G145" s="85" t="s">
        <v>379</v>
      </c>
      <c r="H145" s="85"/>
      <c r="I145" s="85"/>
      <c r="J145" s="85"/>
      <c r="K145" s="85"/>
      <c r="L145" s="85"/>
      <c r="M145" s="90"/>
      <c r="N145" s="90"/>
      <c r="O145" s="90"/>
      <c r="P145" s="90"/>
      <c r="Q145" s="90"/>
      <c r="R145" s="90"/>
      <c r="S145" s="90"/>
      <c r="T145" s="80"/>
      <c r="U145" s="93"/>
      <c r="V145" s="93"/>
      <c r="W145" s="93"/>
      <c r="X145" s="120"/>
      <c r="Y145" s="120"/>
      <c r="Z145" s="120"/>
      <c r="AA145" s="78"/>
    </row>
    <row r="146" spans="1:27" outlineLevel="1">
      <c r="A146" s="20"/>
      <c r="B146" s="82" t="s">
        <v>127</v>
      </c>
      <c r="C146" s="82"/>
      <c r="D146" s="83"/>
      <c r="E146" s="89">
        <v>2</v>
      </c>
      <c r="F146" s="165">
        <v>3</v>
      </c>
      <c r="G146" s="85" t="s">
        <v>380</v>
      </c>
      <c r="H146" s="85"/>
      <c r="I146" s="85"/>
      <c r="J146" s="85"/>
      <c r="K146" s="85"/>
      <c r="L146" s="85"/>
      <c r="M146" s="90"/>
      <c r="N146" s="90"/>
      <c r="O146" s="90"/>
      <c r="P146" s="90"/>
      <c r="Q146" s="90"/>
      <c r="R146" s="90"/>
      <c r="S146" s="90"/>
      <c r="T146" s="80"/>
      <c r="U146" s="93"/>
      <c r="V146" s="93"/>
      <c r="W146" s="93"/>
      <c r="X146" s="120"/>
      <c r="Y146" s="120"/>
      <c r="Z146" s="120"/>
      <c r="AA146" s="78"/>
    </row>
    <row r="147" spans="1:27" outlineLevel="1">
      <c r="A147" s="20"/>
      <c r="B147" s="82" t="s">
        <v>127</v>
      </c>
      <c r="C147" s="82"/>
      <c r="D147" s="83"/>
      <c r="E147" s="89">
        <v>2</v>
      </c>
      <c r="F147" s="165">
        <v>3</v>
      </c>
      <c r="G147" s="85" t="s">
        <v>381</v>
      </c>
      <c r="H147" s="85"/>
      <c r="I147" s="85"/>
      <c r="J147" s="85"/>
      <c r="K147" s="85"/>
      <c r="L147" s="85"/>
      <c r="M147" s="90"/>
      <c r="N147" s="90"/>
      <c r="O147" s="90"/>
      <c r="P147" s="90"/>
      <c r="Q147" s="90"/>
      <c r="R147" s="90"/>
      <c r="S147" s="90"/>
      <c r="T147" s="80"/>
      <c r="U147" s="93"/>
      <c r="V147" s="93"/>
      <c r="W147" s="93"/>
      <c r="X147" s="120"/>
      <c r="Y147" s="120"/>
      <c r="Z147" s="120"/>
      <c r="AA147" s="78"/>
    </row>
    <row r="148" spans="1:27" outlineLevel="1">
      <c r="A148" s="20"/>
      <c r="B148" s="82" t="s">
        <v>127</v>
      </c>
      <c r="C148" s="82"/>
      <c r="D148" s="83"/>
      <c r="E148" s="89">
        <v>2</v>
      </c>
      <c r="F148" s="165">
        <v>3</v>
      </c>
      <c r="G148" s="85" t="s">
        <v>382</v>
      </c>
      <c r="H148" s="85"/>
      <c r="I148" s="85"/>
      <c r="J148" s="85"/>
      <c r="K148" s="85"/>
      <c r="L148" s="85"/>
      <c r="M148" s="90"/>
      <c r="N148" s="90"/>
      <c r="O148" s="90"/>
      <c r="P148" s="90"/>
      <c r="Q148" s="90"/>
      <c r="R148" s="90"/>
      <c r="S148" s="90"/>
      <c r="T148" s="80"/>
      <c r="U148" s="93"/>
      <c r="V148" s="93"/>
      <c r="W148" s="93"/>
      <c r="X148" s="120"/>
      <c r="Y148" s="120"/>
      <c r="Z148" s="120"/>
      <c r="AA148" s="78"/>
    </row>
    <row r="149" spans="1:27" outlineLevel="1">
      <c r="A149" s="20"/>
      <c r="B149" s="82" t="s">
        <v>143</v>
      </c>
      <c r="C149" s="82" t="s">
        <v>222</v>
      </c>
      <c r="D149" s="83">
        <v>3000000</v>
      </c>
      <c r="E149" s="89">
        <v>1</v>
      </c>
      <c r="F149" s="85" t="s">
        <v>32</v>
      </c>
      <c r="G149" s="85"/>
      <c r="H149" s="85"/>
      <c r="I149" s="85"/>
      <c r="J149" s="85"/>
      <c r="K149" s="85"/>
      <c r="L149" s="85"/>
      <c r="M149" s="90"/>
      <c r="N149" s="90"/>
      <c r="O149" s="90"/>
      <c r="P149" s="90"/>
      <c r="Q149" s="90"/>
      <c r="R149" s="90"/>
      <c r="S149" s="90" t="s">
        <v>59</v>
      </c>
      <c r="T149" s="80"/>
      <c r="U149" s="93"/>
      <c r="V149" s="93"/>
      <c r="W149" s="93"/>
      <c r="X149" s="120"/>
      <c r="Y149" s="120"/>
      <c r="Z149" s="120"/>
      <c r="AA149" s="78"/>
    </row>
    <row r="150" spans="1:27" outlineLevel="1">
      <c r="A150" s="20"/>
      <c r="B150" s="82" t="s">
        <v>143</v>
      </c>
      <c r="C150" s="82" t="s">
        <v>222</v>
      </c>
      <c r="D150" s="83"/>
      <c r="E150" s="89">
        <v>2</v>
      </c>
      <c r="F150" s="85" t="s">
        <v>31</v>
      </c>
      <c r="G150" s="85"/>
      <c r="H150" s="85"/>
      <c r="I150" s="85"/>
      <c r="J150" s="85"/>
      <c r="K150" s="85"/>
      <c r="L150" s="85"/>
      <c r="M150" s="90"/>
      <c r="N150" s="90"/>
      <c r="O150" s="90"/>
      <c r="P150" s="90"/>
      <c r="Q150" s="90"/>
      <c r="R150" s="90"/>
      <c r="S150" s="90" t="s">
        <v>59</v>
      </c>
      <c r="T150" s="80"/>
      <c r="U150" s="93"/>
      <c r="V150" s="93"/>
      <c r="W150" s="93"/>
      <c r="X150" s="120"/>
      <c r="Y150" s="120"/>
      <c r="Z150" s="120"/>
      <c r="AA150" s="78"/>
    </row>
    <row r="151" spans="1:27" outlineLevel="1">
      <c r="A151" s="20"/>
      <c r="B151" s="82" t="s">
        <v>143</v>
      </c>
      <c r="C151" s="82"/>
      <c r="D151" s="83"/>
      <c r="E151" s="89">
        <v>2</v>
      </c>
      <c r="F151" s="165">
        <v>3</v>
      </c>
      <c r="G151" s="85" t="s">
        <v>383</v>
      </c>
      <c r="H151" s="85"/>
      <c r="I151" s="85"/>
      <c r="J151" s="85"/>
      <c r="K151" s="85"/>
      <c r="L151" s="85"/>
      <c r="M151" s="90"/>
      <c r="N151" s="90"/>
      <c r="O151" s="90"/>
      <c r="P151" s="90"/>
      <c r="Q151" s="90"/>
      <c r="R151" s="90"/>
      <c r="S151" s="90"/>
      <c r="T151" s="80"/>
      <c r="U151" s="93"/>
      <c r="V151" s="93"/>
      <c r="W151" s="93"/>
      <c r="X151" s="120"/>
      <c r="Y151" s="120"/>
      <c r="Z151" s="120"/>
      <c r="AA151" s="78"/>
    </row>
    <row r="152" spans="1:27" outlineLevel="1">
      <c r="A152" s="20"/>
      <c r="B152" s="82" t="s">
        <v>143</v>
      </c>
      <c r="C152" s="82"/>
      <c r="D152" s="83"/>
      <c r="E152" s="89">
        <v>2</v>
      </c>
      <c r="F152" s="165">
        <v>3</v>
      </c>
      <c r="G152" s="85" t="s">
        <v>384</v>
      </c>
      <c r="H152" s="85"/>
      <c r="I152" s="85"/>
      <c r="J152" s="85"/>
      <c r="K152" s="85"/>
      <c r="L152" s="85"/>
      <c r="M152" s="90"/>
      <c r="N152" s="90"/>
      <c r="O152" s="90"/>
      <c r="P152" s="90"/>
      <c r="Q152" s="90"/>
      <c r="R152" s="90"/>
      <c r="S152" s="90"/>
      <c r="T152" s="80"/>
      <c r="U152" s="93"/>
      <c r="V152" s="93"/>
      <c r="W152" s="93"/>
      <c r="X152" s="120"/>
      <c r="Y152" s="120"/>
      <c r="Z152" s="120"/>
      <c r="AA152" s="78"/>
    </row>
    <row r="153" spans="1:27" outlineLevel="1">
      <c r="A153" s="20"/>
      <c r="B153" s="82" t="s">
        <v>143</v>
      </c>
      <c r="C153" s="82" t="s">
        <v>222</v>
      </c>
      <c r="D153" s="83"/>
      <c r="E153" s="89">
        <v>1</v>
      </c>
      <c r="F153" s="85" t="s">
        <v>274</v>
      </c>
      <c r="G153" s="85"/>
      <c r="H153" s="85"/>
      <c r="I153" s="85"/>
      <c r="J153" s="85"/>
      <c r="K153" s="85"/>
      <c r="L153" s="85"/>
      <c r="M153" s="90"/>
      <c r="N153" s="90"/>
      <c r="O153" s="90"/>
      <c r="P153" s="90"/>
      <c r="Q153" s="90"/>
      <c r="R153" s="90"/>
      <c r="S153" s="90"/>
      <c r="T153" s="80"/>
      <c r="U153" s="93"/>
      <c r="V153" s="93"/>
      <c r="W153" s="93"/>
      <c r="X153" s="120"/>
      <c r="Y153" s="120"/>
      <c r="Z153" s="120"/>
      <c r="AA153" s="78"/>
    </row>
    <row r="154" spans="1:27" outlineLevel="1">
      <c r="A154" s="20"/>
      <c r="B154" s="82" t="s">
        <v>143</v>
      </c>
      <c r="C154" s="82" t="s">
        <v>222</v>
      </c>
      <c r="D154" s="83"/>
      <c r="E154" s="89">
        <v>1</v>
      </c>
      <c r="F154" s="85" t="s">
        <v>85</v>
      </c>
      <c r="G154" s="85"/>
      <c r="H154" s="85"/>
      <c r="I154" s="85"/>
      <c r="J154" s="85"/>
      <c r="K154" s="85"/>
      <c r="L154" s="85"/>
      <c r="M154" s="90"/>
      <c r="N154" s="90"/>
      <c r="O154" s="90"/>
      <c r="P154" s="90"/>
      <c r="Q154" s="90"/>
      <c r="R154" s="90"/>
      <c r="S154" s="90"/>
      <c r="T154" s="80"/>
      <c r="U154" s="93"/>
      <c r="V154" s="93"/>
      <c r="W154" s="93"/>
      <c r="X154" s="120"/>
      <c r="Y154" s="120"/>
      <c r="Z154" s="120"/>
      <c r="AA154" s="78"/>
    </row>
    <row r="155" spans="1:27" ht="24.75" outlineLevel="1">
      <c r="A155" s="20"/>
      <c r="B155" s="82" t="s">
        <v>131</v>
      </c>
      <c r="C155" s="82" t="s">
        <v>224</v>
      </c>
      <c r="D155" s="83"/>
      <c r="E155" s="89">
        <v>1</v>
      </c>
      <c r="F155" s="85" t="s">
        <v>35</v>
      </c>
      <c r="G155" s="85"/>
      <c r="H155" s="85"/>
      <c r="I155" s="85"/>
      <c r="J155" s="85"/>
      <c r="K155" s="85"/>
      <c r="L155" s="85"/>
      <c r="M155" s="90"/>
      <c r="N155" s="90"/>
      <c r="O155" s="90"/>
      <c r="P155" s="90"/>
      <c r="Q155" s="90"/>
      <c r="R155" s="90"/>
      <c r="S155" s="90" t="s">
        <v>59</v>
      </c>
      <c r="T155" s="80"/>
      <c r="U155" s="93"/>
      <c r="V155" s="93"/>
      <c r="W155" s="93"/>
      <c r="X155" s="120"/>
      <c r="Y155" s="120"/>
      <c r="Z155" s="152"/>
      <c r="AA155" s="78"/>
    </row>
    <row r="156" spans="1:27" outlineLevel="1">
      <c r="A156" s="20"/>
      <c r="B156" s="82" t="s">
        <v>131</v>
      </c>
      <c r="C156" s="82" t="s">
        <v>224</v>
      </c>
      <c r="D156" s="83"/>
      <c r="E156" s="89">
        <v>1</v>
      </c>
      <c r="F156" s="85" t="s">
        <v>36</v>
      </c>
      <c r="G156" s="85"/>
      <c r="H156" s="85"/>
      <c r="I156" s="85"/>
      <c r="J156" s="85"/>
      <c r="K156" s="85"/>
      <c r="L156" s="85"/>
      <c r="M156" s="90"/>
      <c r="N156" s="90"/>
      <c r="O156" s="90"/>
      <c r="P156" s="90"/>
      <c r="Q156" s="90"/>
      <c r="R156" s="90"/>
      <c r="S156" s="90" t="s">
        <v>59</v>
      </c>
      <c r="T156" s="80"/>
      <c r="U156" s="93"/>
      <c r="V156" s="93"/>
      <c r="W156" s="93"/>
      <c r="X156" s="120"/>
      <c r="Y156" s="120"/>
      <c r="Z156" s="120"/>
      <c r="AA156" s="78"/>
    </row>
    <row r="157" spans="1:27" outlineLevel="1">
      <c r="A157" s="20"/>
      <c r="B157" s="82" t="s">
        <v>131</v>
      </c>
      <c r="C157" s="82" t="s">
        <v>132</v>
      </c>
      <c r="D157" s="83" t="s">
        <v>151</v>
      </c>
      <c r="E157" s="89">
        <v>2</v>
      </c>
      <c r="F157" s="85" t="s">
        <v>66</v>
      </c>
      <c r="G157" s="85"/>
      <c r="H157" s="85"/>
      <c r="I157" s="85"/>
      <c r="J157" s="85"/>
      <c r="K157" s="85"/>
      <c r="L157" s="85"/>
      <c r="M157" s="90"/>
      <c r="N157" s="90"/>
      <c r="O157" s="90"/>
      <c r="P157" s="90"/>
      <c r="Q157" s="90"/>
      <c r="R157" s="90"/>
      <c r="S157" s="85"/>
      <c r="T157" s="80"/>
      <c r="U157" s="93"/>
      <c r="V157" s="93"/>
      <c r="W157" s="93"/>
      <c r="X157" s="120"/>
      <c r="Y157" s="120"/>
      <c r="Z157" s="120"/>
      <c r="AA157" s="78"/>
    </row>
    <row r="158" spans="1:27" ht="24.75" outlineLevel="1">
      <c r="A158" s="20"/>
      <c r="B158" s="82" t="s">
        <v>131</v>
      </c>
      <c r="C158" s="82" t="s">
        <v>132</v>
      </c>
      <c r="D158" s="83">
        <v>2000000</v>
      </c>
      <c r="E158" s="89">
        <v>2</v>
      </c>
      <c r="F158" s="85" t="s">
        <v>67</v>
      </c>
      <c r="G158" s="85"/>
      <c r="H158" s="85"/>
      <c r="I158" s="85"/>
      <c r="J158" s="85"/>
      <c r="K158" s="85"/>
      <c r="L158" s="85"/>
      <c r="M158" s="90"/>
      <c r="N158" s="90"/>
      <c r="O158" s="90"/>
      <c r="P158" s="90"/>
      <c r="Q158" s="90"/>
      <c r="R158" s="90"/>
      <c r="S158" s="85"/>
      <c r="T158" s="80"/>
      <c r="U158" s="93"/>
      <c r="V158" s="93"/>
      <c r="W158" s="93"/>
      <c r="X158" s="120"/>
      <c r="Y158" s="120"/>
      <c r="Z158" s="152"/>
      <c r="AA158" s="78"/>
    </row>
    <row r="159" spans="1:27" outlineLevel="1">
      <c r="A159" s="20"/>
      <c r="B159" s="82" t="s">
        <v>131</v>
      </c>
      <c r="C159" s="82" t="s">
        <v>132</v>
      </c>
      <c r="D159" s="83">
        <v>5000000</v>
      </c>
      <c r="E159" s="89">
        <v>1</v>
      </c>
      <c r="F159" s="85" t="s">
        <v>70</v>
      </c>
      <c r="G159" s="85"/>
      <c r="H159" s="85"/>
      <c r="I159" s="85"/>
      <c r="J159" s="85"/>
      <c r="K159" s="85"/>
      <c r="L159" s="85"/>
      <c r="M159" s="90"/>
      <c r="N159" s="90"/>
      <c r="O159" s="90"/>
      <c r="P159" s="90"/>
      <c r="Q159" s="90"/>
      <c r="R159" s="90"/>
      <c r="S159" s="85"/>
      <c r="T159" s="80"/>
      <c r="U159" s="93"/>
      <c r="V159" s="93"/>
      <c r="W159" s="93"/>
      <c r="X159" s="120"/>
      <c r="Y159" s="120"/>
      <c r="Z159" s="120"/>
      <c r="AA159" s="78"/>
    </row>
    <row r="160" spans="1:27" outlineLevel="1">
      <c r="A160" s="20"/>
      <c r="B160" s="82" t="s">
        <v>131</v>
      </c>
      <c r="C160" s="82" t="s">
        <v>132</v>
      </c>
      <c r="D160" s="83">
        <v>500000</v>
      </c>
      <c r="E160" s="89">
        <v>1</v>
      </c>
      <c r="F160" s="85" t="s">
        <v>68</v>
      </c>
      <c r="G160" s="85"/>
      <c r="H160" s="85"/>
      <c r="I160" s="85"/>
      <c r="J160" s="85"/>
      <c r="K160" s="85"/>
      <c r="L160" s="85"/>
      <c r="M160" s="90"/>
      <c r="N160" s="90"/>
      <c r="O160" s="90"/>
      <c r="P160" s="90"/>
      <c r="Q160" s="90"/>
      <c r="R160" s="90"/>
      <c r="S160" s="85"/>
      <c r="T160" s="80"/>
      <c r="U160" s="93"/>
      <c r="V160" s="93"/>
      <c r="W160" s="93"/>
      <c r="X160" s="120"/>
      <c r="Y160" s="120"/>
      <c r="Z160" s="120"/>
      <c r="AA160" s="78"/>
    </row>
    <row r="161" spans="1:27" outlineLevel="1">
      <c r="A161" s="20"/>
      <c r="B161" s="82" t="s">
        <v>131</v>
      </c>
      <c r="C161" s="82" t="s">
        <v>132</v>
      </c>
      <c r="D161" s="83"/>
      <c r="E161" s="89">
        <v>2</v>
      </c>
      <c r="F161" s="85" t="s">
        <v>21</v>
      </c>
      <c r="G161" s="85"/>
      <c r="H161" s="85"/>
      <c r="I161" s="85"/>
      <c r="J161" s="85"/>
      <c r="K161" s="85"/>
      <c r="L161" s="85"/>
      <c r="M161" s="90"/>
      <c r="N161" s="90"/>
      <c r="O161" s="90"/>
      <c r="P161" s="90"/>
      <c r="Q161" s="90"/>
      <c r="R161" s="90"/>
      <c r="S161" s="90" t="s">
        <v>59</v>
      </c>
      <c r="T161" s="80"/>
      <c r="U161" s="93"/>
      <c r="V161" s="93"/>
      <c r="W161" s="93"/>
      <c r="X161" s="120"/>
      <c r="Y161" s="120"/>
      <c r="Z161" s="120"/>
      <c r="AA161" s="78"/>
    </row>
    <row r="162" spans="1:27" outlineLevel="1">
      <c r="A162" s="20"/>
      <c r="B162" s="82" t="s">
        <v>131</v>
      </c>
      <c r="C162" s="82" t="s">
        <v>132</v>
      </c>
      <c r="D162" s="83">
        <v>30000000</v>
      </c>
      <c r="E162" s="89">
        <v>2</v>
      </c>
      <c r="F162" s="85" t="s">
        <v>168</v>
      </c>
      <c r="G162" s="85"/>
      <c r="H162" s="85"/>
      <c r="I162" s="85"/>
      <c r="J162" s="85"/>
      <c r="K162" s="85"/>
      <c r="L162" s="85"/>
      <c r="M162" s="90"/>
      <c r="N162" s="90"/>
      <c r="O162" s="90"/>
      <c r="P162" s="90"/>
      <c r="Q162" s="90"/>
      <c r="R162" s="90"/>
      <c r="S162" s="90" t="s">
        <v>59</v>
      </c>
      <c r="T162" s="80"/>
      <c r="U162" s="93"/>
      <c r="V162" s="93"/>
      <c r="W162" s="93"/>
      <c r="X162" s="120"/>
      <c r="Y162" s="120"/>
      <c r="Z162" s="120"/>
      <c r="AA162" s="78"/>
    </row>
    <row r="163" spans="1:27" ht="24.75" outlineLevel="1">
      <c r="A163" s="20"/>
      <c r="B163" s="82" t="s">
        <v>131</v>
      </c>
      <c r="C163" s="82" t="s">
        <v>132</v>
      </c>
      <c r="D163" s="83">
        <v>1500000</v>
      </c>
      <c r="E163" s="89">
        <v>2</v>
      </c>
      <c r="F163" s="85" t="s">
        <v>169</v>
      </c>
      <c r="G163" s="85"/>
      <c r="H163" s="85"/>
      <c r="I163" s="85"/>
      <c r="J163" s="85"/>
      <c r="K163" s="85"/>
      <c r="L163" s="85"/>
      <c r="M163" s="90"/>
      <c r="N163" s="90"/>
      <c r="O163" s="90"/>
      <c r="P163" s="90"/>
      <c r="Q163" s="90"/>
      <c r="R163" s="90"/>
      <c r="S163" s="85"/>
      <c r="T163" s="80"/>
      <c r="U163" s="93"/>
      <c r="V163" s="93"/>
      <c r="W163" s="93"/>
      <c r="X163" s="120"/>
      <c r="Y163" s="120"/>
      <c r="Z163" s="152"/>
      <c r="AA163" s="78"/>
    </row>
    <row r="164" spans="1:27" outlineLevel="1">
      <c r="A164" s="20"/>
      <c r="B164" s="82" t="s">
        <v>137</v>
      </c>
      <c r="C164" s="82" t="s">
        <v>138</v>
      </c>
      <c r="D164" s="83">
        <v>3200000</v>
      </c>
      <c r="E164" s="89">
        <v>1</v>
      </c>
      <c r="F164" s="85" t="s">
        <v>74</v>
      </c>
      <c r="G164" s="85"/>
      <c r="H164" s="85"/>
      <c r="I164" s="85"/>
      <c r="J164" s="85"/>
      <c r="K164" s="90" t="s">
        <v>59</v>
      </c>
      <c r="L164" s="90" t="s">
        <v>59</v>
      </c>
      <c r="M164" s="90" t="s">
        <v>59</v>
      </c>
      <c r="N164" s="90" t="s">
        <v>59</v>
      </c>
      <c r="O164" s="90" t="s">
        <v>59</v>
      </c>
      <c r="P164" s="90" t="s">
        <v>59</v>
      </c>
      <c r="Q164" s="90" t="s">
        <v>59</v>
      </c>
      <c r="R164" s="90" t="s">
        <v>59</v>
      </c>
      <c r="S164" s="90" t="s">
        <v>59</v>
      </c>
      <c r="T164" s="80"/>
      <c r="U164" s="93"/>
      <c r="V164" s="93"/>
      <c r="W164" s="93"/>
      <c r="X164" s="120"/>
      <c r="Y164" s="120"/>
      <c r="Z164" s="120"/>
      <c r="AA164" s="78"/>
    </row>
    <row r="165" spans="1:27" outlineLevel="1">
      <c r="A165" s="20"/>
      <c r="B165" s="82" t="s">
        <v>131</v>
      </c>
      <c r="C165" s="82"/>
      <c r="D165" s="83"/>
      <c r="E165" s="89">
        <v>2</v>
      </c>
      <c r="F165" s="85" t="s">
        <v>456</v>
      </c>
      <c r="G165" s="85"/>
      <c r="H165" s="85"/>
      <c r="I165" s="85"/>
      <c r="J165" s="85"/>
      <c r="K165" s="90"/>
      <c r="L165" s="90"/>
      <c r="M165" s="90"/>
      <c r="N165" s="90"/>
      <c r="O165" s="90"/>
      <c r="P165" s="90"/>
      <c r="Q165" s="90"/>
      <c r="R165" s="90"/>
      <c r="S165" s="90"/>
      <c r="T165" s="80"/>
      <c r="U165" s="93"/>
      <c r="V165" s="93"/>
      <c r="W165" s="93"/>
      <c r="X165" s="120"/>
      <c r="Y165" s="120"/>
      <c r="Z165" s="120"/>
      <c r="AA165" s="78"/>
    </row>
    <row r="166" spans="1:27" outlineLevel="1">
      <c r="A166" s="20"/>
      <c r="B166" s="82" t="s">
        <v>131</v>
      </c>
      <c r="C166" s="82"/>
      <c r="D166" s="83"/>
      <c r="E166" s="89">
        <v>2</v>
      </c>
      <c r="F166" s="165">
        <v>3</v>
      </c>
      <c r="G166" s="85" t="s">
        <v>457</v>
      </c>
      <c r="H166" s="85"/>
      <c r="I166" s="85"/>
      <c r="J166" s="85"/>
      <c r="K166" s="90"/>
      <c r="L166" s="90"/>
      <c r="M166" s="90"/>
      <c r="N166" s="90"/>
      <c r="O166" s="90"/>
      <c r="P166" s="90"/>
      <c r="Q166" s="90"/>
      <c r="R166" s="90"/>
      <c r="S166" s="90"/>
      <c r="T166" s="80"/>
      <c r="U166" s="93"/>
      <c r="V166" s="93"/>
      <c r="W166" s="93"/>
      <c r="X166" s="120"/>
      <c r="Y166" s="120"/>
      <c r="Z166" s="120"/>
      <c r="AA166" s="78"/>
    </row>
    <row r="167" spans="1:27" outlineLevel="1">
      <c r="A167" s="20"/>
      <c r="B167" s="82" t="s">
        <v>131</v>
      </c>
      <c r="C167" s="82"/>
      <c r="D167" s="83"/>
      <c r="E167" s="89">
        <v>2</v>
      </c>
      <c r="F167" s="165">
        <v>3</v>
      </c>
      <c r="G167" s="85" t="s">
        <v>458</v>
      </c>
      <c r="H167" s="85"/>
      <c r="I167" s="85"/>
      <c r="J167" s="85"/>
      <c r="K167" s="90"/>
      <c r="L167" s="90"/>
      <c r="M167" s="90"/>
      <c r="N167" s="90"/>
      <c r="O167" s="90"/>
      <c r="P167" s="90"/>
      <c r="Q167" s="90"/>
      <c r="R167" s="90"/>
      <c r="S167" s="90"/>
      <c r="T167" s="80"/>
      <c r="U167" s="93"/>
      <c r="V167" s="93"/>
      <c r="W167" s="93"/>
      <c r="X167" s="120"/>
      <c r="Y167" s="120"/>
      <c r="Z167" s="120"/>
      <c r="AA167" s="78"/>
    </row>
    <row r="168" spans="1:27" outlineLevel="1">
      <c r="A168" s="20"/>
      <c r="B168" s="82" t="s">
        <v>131</v>
      </c>
      <c r="C168" s="82"/>
      <c r="D168" s="83"/>
      <c r="E168" s="89">
        <v>2</v>
      </c>
      <c r="F168" s="165">
        <v>3</v>
      </c>
      <c r="G168" s="85" t="s">
        <v>459</v>
      </c>
      <c r="H168" s="85"/>
      <c r="I168" s="85"/>
      <c r="J168" s="85"/>
      <c r="K168" s="90"/>
      <c r="L168" s="90"/>
      <c r="M168" s="90"/>
      <c r="N168" s="90"/>
      <c r="O168" s="90"/>
      <c r="P168" s="90"/>
      <c r="Q168" s="90"/>
      <c r="R168" s="90"/>
      <c r="S168" s="90"/>
      <c r="T168" s="80"/>
      <c r="U168" s="93"/>
      <c r="V168" s="93"/>
      <c r="W168" s="93"/>
      <c r="X168" s="120"/>
      <c r="Y168" s="120"/>
      <c r="Z168" s="120"/>
      <c r="AA168" s="78"/>
    </row>
    <row r="169" spans="1:27" outlineLevel="1">
      <c r="A169" s="20"/>
      <c r="B169" s="82" t="s">
        <v>137</v>
      </c>
      <c r="C169" s="82" t="s">
        <v>138</v>
      </c>
      <c r="D169" s="83"/>
      <c r="E169" s="89">
        <v>2</v>
      </c>
      <c r="F169" s="85" t="s">
        <v>275</v>
      </c>
      <c r="G169" s="85"/>
      <c r="H169" s="85"/>
      <c r="I169" s="85"/>
      <c r="J169" s="85"/>
      <c r="K169" s="90"/>
      <c r="L169" s="90"/>
      <c r="M169" s="90"/>
      <c r="N169" s="90"/>
      <c r="O169" s="90"/>
      <c r="P169" s="90"/>
      <c r="Q169" s="90"/>
      <c r="R169" s="90"/>
      <c r="S169" s="90"/>
      <c r="T169" s="80"/>
      <c r="U169" s="93"/>
      <c r="V169" s="93"/>
      <c r="W169" s="93"/>
      <c r="X169" s="120"/>
      <c r="Y169" s="120"/>
      <c r="Z169" s="120"/>
      <c r="AA169" s="78"/>
    </row>
    <row r="170" spans="1:27" ht="24.75" outlineLevel="1">
      <c r="A170" s="20"/>
      <c r="B170" s="82" t="s">
        <v>137</v>
      </c>
      <c r="C170" s="82" t="s">
        <v>280</v>
      </c>
      <c r="D170" s="83"/>
      <c r="E170" s="89">
        <v>2</v>
      </c>
      <c r="F170" s="85" t="s">
        <v>82</v>
      </c>
      <c r="G170" s="85"/>
      <c r="H170" s="85"/>
      <c r="I170" s="85"/>
      <c r="J170" s="85"/>
      <c r="K170" s="85"/>
      <c r="L170" s="85"/>
      <c r="M170" s="90"/>
      <c r="N170" s="90"/>
      <c r="O170" s="90"/>
      <c r="P170" s="90"/>
      <c r="Q170" s="90"/>
      <c r="R170" s="90"/>
      <c r="S170" s="90"/>
      <c r="T170" s="92"/>
      <c r="U170" s="93"/>
      <c r="V170" s="93"/>
      <c r="W170" s="93"/>
      <c r="X170" s="120"/>
      <c r="Y170" s="120"/>
      <c r="Z170" s="152"/>
      <c r="AA170" s="78"/>
    </row>
    <row r="171" spans="1:27" outlineLevel="1">
      <c r="A171" s="20"/>
      <c r="B171" s="82" t="s">
        <v>230</v>
      </c>
      <c r="C171" s="82" t="s">
        <v>233</v>
      </c>
      <c r="D171" s="83"/>
      <c r="E171" s="89">
        <v>1</v>
      </c>
      <c r="F171" s="85" t="s">
        <v>292</v>
      </c>
      <c r="G171" s="85"/>
      <c r="H171" s="85"/>
      <c r="I171" s="85"/>
      <c r="J171" s="85"/>
      <c r="K171" s="85"/>
      <c r="L171" s="85"/>
      <c r="M171" s="90"/>
      <c r="N171" s="90"/>
      <c r="O171" s="90"/>
      <c r="P171" s="90"/>
      <c r="Q171" s="90"/>
      <c r="R171" s="90"/>
      <c r="S171" s="90"/>
      <c r="T171" s="92"/>
      <c r="U171" s="93"/>
      <c r="V171" s="93"/>
      <c r="W171" s="93"/>
      <c r="X171" s="120"/>
      <c r="Y171" s="120"/>
      <c r="Z171" s="120"/>
      <c r="AA171" s="78"/>
    </row>
    <row r="172" spans="1:27" outlineLevel="1">
      <c r="A172" s="20"/>
      <c r="B172" s="82" t="s">
        <v>230</v>
      </c>
      <c r="C172" s="82" t="s">
        <v>233</v>
      </c>
      <c r="D172" s="83"/>
      <c r="E172" s="89">
        <v>1</v>
      </c>
      <c r="F172" s="85" t="s">
        <v>291</v>
      </c>
      <c r="G172" s="85"/>
      <c r="H172" s="85"/>
      <c r="I172" s="85"/>
      <c r="J172" s="85"/>
      <c r="K172" s="85"/>
      <c r="L172" s="85"/>
      <c r="M172" s="90"/>
      <c r="N172" s="90"/>
      <c r="O172" s="90"/>
      <c r="P172" s="90"/>
      <c r="Q172" s="90"/>
      <c r="R172" s="90"/>
      <c r="S172" s="90"/>
      <c r="T172" s="92"/>
      <c r="U172" s="93"/>
      <c r="V172" s="93"/>
      <c r="W172" s="93"/>
      <c r="X172" s="120"/>
      <c r="Y172" s="120"/>
      <c r="Z172" s="120"/>
      <c r="AA172" s="78"/>
    </row>
    <row r="173" spans="1:27" ht="24.75" outlineLevel="1">
      <c r="A173" s="20"/>
      <c r="B173" s="82" t="s">
        <v>139</v>
      </c>
      <c r="C173" s="82" t="s">
        <v>235</v>
      </c>
      <c r="D173" s="83"/>
      <c r="E173" s="89">
        <v>1</v>
      </c>
      <c r="F173" s="85" t="s">
        <v>290</v>
      </c>
      <c r="G173" s="85"/>
      <c r="H173" s="85"/>
      <c r="I173" s="85"/>
      <c r="J173" s="85"/>
      <c r="K173" s="85"/>
      <c r="L173" s="85"/>
      <c r="M173" s="90"/>
      <c r="N173" s="90"/>
      <c r="O173" s="90"/>
      <c r="P173" s="90"/>
      <c r="Q173" s="90"/>
      <c r="R173" s="90"/>
      <c r="S173" s="90"/>
      <c r="T173" s="92"/>
      <c r="U173" s="93"/>
      <c r="V173" s="93"/>
      <c r="W173" s="93"/>
      <c r="X173" s="120"/>
      <c r="Y173" s="120"/>
      <c r="Z173" s="152"/>
      <c r="AA173" s="78"/>
    </row>
    <row r="174" spans="1:27" outlineLevel="1">
      <c r="A174" s="20"/>
      <c r="B174" s="82" t="s">
        <v>139</v>
      </c>
      <c r="C174" s="82" t="s">
        <v>140</v>
      </c>
      <c r="D174" s="83">
        <v>200000</v>
      </c>
      <c r="E174" s="89">
        <v>2</v>
      </c>
      <c r="F174" s="85" t="s">
        <v>26</v>
      </c>
      <c r="G174" s="85"/>
      <c r="H174" s="85"/>
      <c r="I174" s="85"/>
      <c r="J174" s="85"/>
      <c r="K174" s="85"/>
      <c r="L174" s="85"/>
      <c r="M174" s="90"/>
      <c r="N174" s="90"/>
      <c r="O174" s="90"/>
      <c r="P174" s="90"/>
      <c r="Q174" s="90"/>
      <c r="R174" s="90"/>
      <c r="S174" s="85"/>
      <c r="T174" s="80"/>
      <c r="U174" s="93"/>
      <c r="V174" s="93"/>
      <c r="W174" s="93"/>
      <c r="X174" s="120"/>
      <c r="Y174" s="120"/>
      <c r="Z174" s="120"/>
      <c r="AA174" s="78"/>
    </row>
    <row r="175" spans="1:27" outlineLevel="1">
      <c r="A175" s="20"/>
      <c r="B175" s="82" t="s">
        <v>139</v>
      </c>
      <c r="C175" s="82" t="s">
        <v>140</v>
      </c>
      <c r="D175" s="83">
        <v>500000</v>
      </c>
      <c r="E175" s="89">
        <v>2</v>
      </c>
      <c r="F175" s="85" t="s">
        <v>30</v>
      </c>
      <c r="G175" s="85"/>
      <c r="H175" s="85"/>
      <c r="I175" s="85"/>
      <c r="J175" s="85"/>
      <c r="K175" s="85"/>
      <c r="L175" s="85"/>
      <c r="M175" s="90"/>
      <c r="N175" s="90"/>
      <c r="O175" s="90"/>
      <c r="P175" s="90"/>
      <c r="Q175" s="90"/>
      <c r="R175" s="90"/>
      <c r="S175" s="85"/>
      <c r="T175" s="80"/>
      <c r="U175" s="93"/>
      <c r="V175" s="93"/>
      <c r="W175" s="93"/>
      <c r="X175" s="120"/>
      <c r="Y175" s="120"/>
      <c r="Z175" s="120"/>
      <c r="AA175" s="78"/>
    </row>
    <row r="176" spans="1:27" outlineLevel="1">
      <c r="A176" s="20"/>
      <c r="B176" s="82" t="s">
        <v>125</v>
      </c>
      <c r="C176" s="82" t="s">
        <v>145</v>
      </c>
      <c r="D176" s="83"/>
      <c r="E176" s="89">
        <v>1</v>
      </c>
      <c r="F176" s="85" t="s">
        <v>41</v>
      </c>
      <c r="G176" s="85"/>
      <c r="H176" s="85"/>
      <c r="I176" s="85"/>
      <c r="J176" s="85"/>
      <c r="K176" s="85"/>
      <c r="L176" s="85"/>
      <c r="M176" s="90"/>
      <c r="N176" s="90"/>
      <c r="O176" s="90"/>
      <c r="P176" s="90"/>
      <c r="Q176" s="90"/>
      <c r="R176" s="90"/>
      <c r="S176" s="90"/>
      <c r="T176" s="80"/>
      <c r="U176" s="93"/>
      <c r="V176" s="93"/>
      <c r="W176" s="93"/>
      <c r="X176" s="120"/>
      <c r="Y176" s="120"/>
      <c r="Z176" s="120"/>
      <c r="AA176" s="78"/>
    </row>
    <row r="177" spans="1:27" outlineLevel="1">
      <c r="A177" s="20"/>
      <c r="B177" s="82" t="s">
        <v>139</v>
      </c>
      <c r="C177" s="82"/>
      <c r="D177" s="83"/>
      <c r="E177" s="89">
        <v>2</v>
      </c>
      <c r="F177" s="85" t="s">
        <v>464</v>
      </c>
      <c r="G177" s="85"/>
      <c r="H177" s="85"/>
      <c r="I177" s="85"/>
      <c r="J177" s="85"/>
      <c r="K177" s="85"/>
      <c r="L177" s="85"/>
      <c r="M177" s="90"/>
      <c r="N177" s="90"/>
      <c r="O177" s="90"/>
      <c r="P177" s="90"/>
      <c r="Q177" s="90"/>
      <c r="R177" s="90"/>
      <c r="S177" s="90"/>
      <c r="T177" s="80"/>
      <c r="U177" s="93"/>
      <c r="V177" s="93"/>
      <c r="W177" s="93"/>
      <c r="X177" s="120"/>
      <c r="Y177" s="120"/>
      <c r="Z177" s="120"/>
      <c r="AA177" s="78"/>
    </row>
    <row r="178" spans="1:27" outlineLevel="1">
      <c r="A178" s="20"/>
      <c r="B178" s="82" t="s">
        <v>139</v>
      </c>
      <c r="C178" s="82"/>
      <c r="D178" s="83"/>
      <c r="E178" s="89">
        <v>2</v>
      </c>
      <c r="F178" s="165">
        <v>3</v>
      </c>
      <c r="G178" s="85" t="s">
        <v>465</v>
      </c>
      <c r="H178" s="85"/>
      <c r="I178" s="85"/>
      <c r="J178" s="85"/>
      <c r="K178" s="85"/>
      <c r="L178" s="85"/>
      <c r="M178" s="90"/>
      <c r="N178" s="90"/>
      <c r="O178" s="90"/>
      <c r="P178" s="90"/>
      <c r="Q178" s="90"/>
      <c r="R178" s="90"/>
      <c r="S178" s="90"/>
      <c r="T178" s="80"/>
      <c r="U178" s="93"/>
      <c r="V178" s="93"/>
      <c r="W178" s="93"/>
      <c r="X178" s="120"/>
      <c r="Y178" s="120"/>
      <c r="Z178" s="120"/>
      <c r="AA178" s="78"/>
    </row>
    <row r="179" spans="1:27" outlineLevel="1">
      <c r="A179" s="20"/>
      <c r="B179" s="82" t="s">
        <v>139</v>
      </c>
      <c r="C179" s="82"/>
      <c r="D179" s="83"/>
      <c r="E179" s="89">
        <v>2</v>
      </c>
      <c r="F179" s="165">
        <v>3</v>
      </c>
      <c r="G179" s="85" t="s">
        <v>466</v>
      </c>
      <c r="H179" s="85"/>
      <c r="I179" s="85"/>
      <c r="J179" s="85"/>
      <c r="K179" s="85"/>
      <c r="L179" s="85"/>
      <c r="M179" s="90"/>
      <c r="N179" s="90"/>
      <c r="O179" s="90"/>
      <c r="P179" s="90"/>
      <c r="Q179" s="90"/>
      <c r="R179" s="90"/>
      <c r="S179" s="90"/>
      <c r="T179" s="80"/>
      <c r="U179" s="93"/>
      <c r="V179" s="93"/>
      <c r="W179" s="93"/>
      <c r="X179" s="120"/>
      <c r="Y179" s="120"/>
      <c r="Z179" s="120"/>
      <c r="AA179" s="78"/>
    </row>
    <row r="180" spans="1:27" outlineLevel="1">
      <c r="A180" s="20"/>
      <c r="B180" s="82" t="s">
        <v>139</v>
      </c>
      <c r="C180" s="82"/>
      <c r="D180" s="83"/>
      <c r="E180" s="89">
        <v>2</v>
      </c>
      <c r="F180" s="165">
        <v>3</v>
      </c>
      <c r="G180" s="85" t="s">
        <v>467</v>
      </c>
      <c r="H180" s="85"/>
      <c r="I180" s="85"/>
      <c r="J180" s="85"/>
      <c r="K180" s="85"/>
      <c r="L180" s="85"/>
      <c r="M180" s="90"/>
      <c r="N180" s="90"/>
      <c r="O180" s="90"/>
      <c r="P180" s="90"/>
      <c r="Q180" s="90"/>
      <c r="R180" s="90"/>
      <c r="S180" s="90"/>
      <c r="T180" s="80"/>
      <c r="U180" s="93"/>
      <c r="V180" s="93"/>
      <c r="W180" s="93"/>
      <c r="X180" s="120"/>
      <c r="Y180" s="120"/>
      <c r="Z180" s="120"/>
      <c r="AA180" s="78"/>
    </row>
    <row r="181" spans="1:27" outlineLevel="1">
      <c r="A181" s="20"/>
      <c r="B181" s="82" t="s">
        <v>139</v>
      </c>
      <c r="C181" s="82"/>
      <c r="D181" s="83"/>
      <c r="E181" s="89">
        <v>2</v>
      </c>
      <c r="F181" s="165">
        <v>3</v>
      </c>
      <c r="G181" s="85" t="s">
        <v>468</v>
      </c>
      <c r="H181" s="85"/>
      <c r="I181" s="85"/>
      <c r="J181" s="85"/>
      <c r="K181" s="85"/>
      <c r="L181" s="85"/>
      <c r="M181" s="90"/>
      <c r="N181" s="90"/>
      <c r="O181" s="90"/>
      <c r="P181" s="90"/>
      <c r="Q181" s="90"/>
      <c r="R181" s="90"/>
      <c r="S181" s="90"/>
      <c r="T181" s="80"/>
      <c r="U181" s="93"/>
      <c r="V181" s="93"/>
      <c r="W181" s="93"/>
      <c r="X181" s="120"/>
      <c r="Y181" s="120"/>
      <c r="Z181" s="120"/>
      <c r="AA181" s="78"/>
    </row>
    <row r="182" spans="1:27" outlineLevel="1">
      <c r="A182" s="20"/>
      <c r="B182" s="82" t="s">
        <v>139</v>
      </c>
      <c r="C182" s="82"/>
      <c r="D182" s="83"/>
      <c r="E182" s="89">
        <v>2</v>
      </c>
      <c r="F182" s="165">
        <v>3</v>
      </c>
      <c r="G182" s="85" t="s">
        <v>469</v>
      </c>
      <c r="H182" s="85"/>
      <c r="I182" s="85"/>
      <c r="J182" s="85"/>
      <c r="K182" s="85"/>
      <c r="L182" s="85"/>
      <c r="M182" s="90"/>
      <c r="N182" s="90"/>
      <c r="O182" s="90"/>
      <c r="P182" s="90"/>
      <c r="Q182" s="90"/>
      <c r="R182" s="90"/>
      <c r="S182" s="90"/>
      <c r="T182" s="80"/>
      <c r="U182" s="93"/>
      <c r="V182" s="93"/>
      <c r="W182" s="93"/>
      <c r="X182" s="120"/>
      <c r="Y182" s="120"/>
      <c r="Z182" s="120"/>
      <c r="AA182" s="78"/>
    </row>
    <row r="183" spans="1:27" outlineLevel="1">
      <c r="A183" s="20"/>
      <c r="B183" s="82" t="s">
        <v>125</v>
      </c>
      <c r="C183" s="82" t="s">
        <v>126</v>
      </c>
      <c r="D183" s="83"/>
      <c r="E183" s="89">
        <v>2</v>
      </c>
      <c r="F183" s="85" t="s">
        <v>84</v>
      </c>
      <c r="G183" s="85"/>
      <c r="H183" s="85"/>
      <c r="I183" s="85"/>
      <c r="J183" s="85"/>
      <c r="K183" s="85"/>
      <c r="L183" s="85"/>
      <c r="M183" s="90"/>
      <c r="N183" s="90"/>
      <c r="O183" s="90"/>
      <c r="P183" s="90"/>
      <c r="Q183" s="90"/>
      <c r="R183" s="90"/>
      <c r="S183" s="85"/>
      <c r="T183" s="80"/>
      <c r="U183" s="93"/>
      <c r="V183" s="93"/>
      <c r="W183" s="93"/>
      <c r="X183" s="120"/>
      <c r="Y183" s="120"/>
      <c r="Z183" s="120"/>
      <c r="AA183" s="78"/>
    </row>
    <row r="184" spans="1:27" outlineLevel="1">
      <c r="A184" s="20"/>
      <c r="B184" s="82" t="s">
        <v>125</v>
      </c>
      <c r="C184" s="82" t="s">
        <v>126</v>
      </c>
      <c r="D184" s="83">
        <v>10000000</v>
      </c>
      <c r="E184" s="89">
        <v>1</v>
      </c>
      <c r="F184" s="85" t="s">
        <v>73</v>
      </c>
      <c r="G184" s="85"/>
      <c r="H184" s="85"/>
      <c r="I184" s="85"/>
      <c r="J184" s="85"/>
      <c r="K184" s="85"/>
      <c r="L184" s="85"/>
      <c r="M184" s="90"/>
      <c r="N184" s="90"/>
      <c r="O184" s="90"/>
      <c r="P184" s="90"/>
      <c r="Q184" s="90"/>
      <c r="R184" s="90"/>
      <c r="S184" s="85"/>
      <c r="T184" s="80"/>
      <c r="U184" s="93"/>
      <c r="V184" s="93"/>
      <c r="W184" s="93"/>
      <c r="X184" s="120"/>
      <c r="Y184" s="120"/>
      <c r="Z184" s="120"/>
      <c r="AA184" s="78"/>
    </row>
    <row r="185" spans="1:27" outlineLevel="1">
      <c r="A185" s="20"/>
      <c r="B185" s="82" t="s">
        <v>125</v>
      </c>
      <c r="C185" s="82" t="s">
        <v>126</v>
      </c>
      <c r="D185" s="83"/>
      <c r="E185" s="89">
        <v>1</v>
      </c>
      <c r="F185" s="85" t="s">
        <v>43</v>
      </c>
      <c r="G185" s="85"/>
      <c r="H185" s="85"/>
      <c r="I185" s="85"/>
      <c r="J185" s="85"/>
      <c r="K185" s="85"/>
      <c r="L185" s="85"/>
      <c r="M185" s="90"/>
      <c r="N185" s="90"/>
      <c r="O185" s="90"/>
      <c r="P185" s="90"/>
      <c r="Q185" s="90"/>
      <c r="R185" s="90"/>
      <c r="S185" s="85"/>
      <c r="T185" s="80"/>
      <c r="U185" s="93"/>
      <c r="V185" s="93"/>
      <c r="W185" s="93"/>
      <c r="X185" s="120"/>
      <c r="Y185" s="120"/>
      <c r="Z185" s="120"/>
      <c r="AA185" s="78"/>
    </row>
    <row r="186" spans="1:27" outlineLevel="1">
      <c r="A186" s="20"/>
      <c r="B186" s="82" t="s">
        <v>125</v>
      </c>
      <c r="C186" s="82" t="s">
        <v>239</v>
      </c>
      <c r="D186" s="83"/>
      <c r="E186" s="89">
        <v>1</v>
      </c>
      <c r="F186" s="85" t="s">
        <v>293</v>
      </c>
      <c r="G186" s="85"/>
      <c r="H186" s="85"/>
      <c r="I186" s="85"/>
      <c r="J186" s="85"/>
      <c r="K186" s="85"/>
      <c r="L186" s="85"/>
      <c r="M186" s="90"/>
      <c r="N186" s="90"/>
      <c r="O186" s="90"/>
      <c r="P186" s="90"/>
      <c r="Q186" s="90"/>
      <c r="R186" s="90"/>
      <c r="S186" s="85"/>
      <c r="T186" s="80"/>
      <c r="U186" s="93"/>
      <c r="V186" s="93"/>
      <c r="W186" s="93"/>
      <c r="X186" s="120"/>
      <c r="Y186" s="120"/>
      <c r="Z186" s="120"/>
      <c r="AA186" s="78"/>
    </row>
    <row r="187" spans="1:27" outlineLevel="1">
      <c r="A187" s="20"/>
      <c r="B187" s="82" t="s">
        <v>125</v>
      </c>
      <c r="C187" s="82"/>
      <c r="D187" s="83"/>
      <c r="E187" s="89">
        <v>2</v>
      </c>
      <c r="F187" s="85" t="s">
        <v>447</v>
      </c>
      <c r="G187" s="85"/>
      <c r="H187" s="85"/>
      <c r="I187" s="85"/>
      <c r="J187" s="85"/>
      <c r="K187" s="85"/>
      <c r="L187" s="85"/>
      <c r="M187" s="90"/>
      <c r="N187" s="90"/>
      <c r="O187" s="90"/>
      <c r="P187" s="90"/>
      <c r="Q187" s="90"/>
      <c r="R187" s="90"/>
      <c r="S187" s="85"/>
      <c r="T187" s="80"/>
      <c r="U187" s="93"/>
      <c r="V187" s="93"/>
      <c r="W187" s="93"/>
      <c r="X187" s="120"/>
      <c r="Y187" s="120"/>
      <c r="Z187" s="120"/>
      <c r="AA187" s="78"/>
    </row>
    <row r="188" spans="1:27" outlineLevel="1">
      <c r="A188" s="20"/>
      <c r="B188" s="82" t="s">
        <v>125</v>
      </c>
      <c r="C188" s="82"/>
      <c r="D188" s="83"/>
      <c r="E188" s="89">
        <v>2</v>
      </c>
      <c r="F188" s="165">
        <v>3</v>
      </c>
      <c r="G188" s="85" t="s">
        <v>448</v>
      </c>
      <c r="H188" s="85"/>
      <c r="I188" s="85"/>
      <c r="J188" s="85"/>
      <c r="K188" s="85"/>
      <c r="L188" s="85"/>
      <c r="M188" s="90"/>
      <c r="N188" s="90"/>
      <c r="O188" s="90"/>
      <c r="P188" s="90"/>
      <c r="Q188" s="90"/>
      <c r="R188" s="90"/>
      <c r="S188" s="85"/>
      <c r="T188" s="80"/>
      <c r="U188" s="93"/>
      <c r="V188" s="93"/>
      <c r="W188" s="93"/>
      <c r="X188" s="120"/>
      <c r="Y188" s="120"/>
      <c r="Z188" s="120"/>
      <c r="AA188" s="78"/>
    </row>
    <row r="189" spans="1:27" outlineLevel="1">
      <c r="A189" s="20"/>
      <c r="B189" s="82" t="s">
        <v>125</v>
      </c>
      <c r="C189" s="82"/>
      <c r="D189" s="83"/>
      <c r="E189" s="89">
        <v>2</v>
      </c>
      <c r="F189" s="165">
        <v>3</v>
      </c>
      <c r="G189" s="85" t="s">
        <v>449</v>
      </c>
      <c r="H189" s="85"/>
      <c r="I189" s="85"/>
      <c r="J189" s="85"/>
      <c r="K189" s="85"/>
      <c r="L189" s="85"/>
      <c r="M189" s="90"/>
      <c r="N189" s="90"/>
      <c r="O189" s="90"/>
      <c r="P189" s="90"/>
      <c r="Q189" s="90"/>
      <c r="R189" s="90"/>
      <c r="S189" s="85"/>
      <c r="T189" s="80"/>
      <c r="U189" s="93"/>
      <c r="V189" s="93"/>
      <c r="W189" s="93"/>
      <c r="X189" s="120"/>
      <c r="Y189" s="120"/>
      <c r="Z189" s="120"/>
      <c r="AA189" s="78"/>
    </row>
    <row r="190" spans="1:27" outlineLevel="1">
      <c r="A190" s="20"/>
      <c r="B190" s="82" t="s">
        <v>125</v>
      </c>
      <c r="C190" s="82"/>
      <c r="D190" s="83"/>
      <c r="E190" s="89">
        <v>2</v>
      </c>
      <c r="F190" s="165">
        <v>3</v>
      </c>
      <c r="G190" s="85" t="s">
        <v>483</v>
      </c>
      <c r="H190" s="85"/>
      <c r="I190" s="85"/>
      <c r="J190" s="85"/>
      <c r="K190" s="85"/>
      <c r="L190" s="85"/>
      <c r="M190" s="90"/>
      <c r="N190" s="90"/>
      <c r="O190" s="90"/>
      <c r="P190" s="90"/>
      <c r="Q190" s="90"/>
      <c r="R190" s="90"/>
      <c r="S190" s="85"/>
      <c r="T190" s="80"/>
      <c r="U190" s="93"/>
      <c r="V190" s="93"/>
      <c r="W190" s="93"/>
      <c r="X190" s="120"/>
      <c r="Y190" s="120"/>
      <c r="Z190" s="120"/>
      <c r="AA190" s="78"/>
    </row>
    <row r="191" spans="1:27" outlineLevel="1">
      <c r="A191" s="20"/>
      <c r="B191" s="82" t="s">
        <v>125</v>
      </c>
      <c r="C191" s="82"/>
      <c r="D191" s="83"/>
      <c r="E191" s="89">
        <v>2</v>
      </c>
      <c r="F191" s="165">
        <v>3</v>
      </c>
      <c r="G191" s="85" t="s">
        <v>450</v>
      </c>
      <c r="H191" s="85"/>
      <c r="I191" s="85"/>
      <c r="J191" s="85"/>
      <c r="K191" s="85"/>
      <c r="L191" s="85"/>
      <c r="M191" s="90"/>
      <c r="N191" s="90"/>
      <c r="O191" s="90"/>
      <c r="P191" s="90"/>
      <c r="Q191" s="90"/>
      <c r="R191" s="90"/>
      <c r="S191" s="85"/>
      <c r="T191" s="80"/>
      <c r="U191" s="93"/>
      <c r="V191" s="93"/>
      <c r="W191" s="93"/>
      <c r="X191" s="120"/>
      <c r="Y191" s="120"/>
      <c r="Z191" s="120"/>
      <c r="AA191" s="78"/>
    </row>
    <row r="192" spans="1:27" outlineLevel="1">
      <c r="A192" s="20"/>
      <c r="B192" s="82" t="s">
        <v>125</v>
      </c>
      <c r="C192" s="82"/>
      <c r="D192" s="83"/>
      <c r="E192" s="89">
        <v>2</v>
      </c>
      <c r="F192" s="165">
        <v>3</v>
      </c>
      <c r="G192" s="85" t="s">
        <v>451</v>
      </c>
      <c r="H192" s="85"/>
      <c r="I192" s="85"/>
      <c r="J192" s="85"/>
      <c r="K192" s="85"/>
      <c r="L192" s="85"/>
      <c r="M192" s="90"/>
      <c r="N192" s="90"/>
      <c r="O192" s="90"/>
      <c r="P192" s="90"/>
      <c r="Q192" s="90"/>
      <c r="R192" s="90"/>
      <c r="S192" s="85"/>
      <c r="T192" s="80"/>
      <c r="U192" s="93"/>
      <c r="V192" s="93"/>
      <c r="W192" s="93"/>
      <c r="X192" s="120"/>
      <c r="Y192" s="120"/>
      <c r="Z192" s="120"/>
      <c r="AA192" s="78"/>
    </row>
    <row r="193" spans="1:27" outlineLevel="1">
      <c r="A193" s="20"/>
      <c r="B193" s="82" t="s">
        <v>125</v>
      </c>
      <c r="C193" s="82"/>
      <c r="D193" s="83"/>
      <c r="E193" s="89">
        <v>2</v>
      </c>
      <c r="F193" s="165">
        <v>3</v>
      </c>
      <c r="G193" s="85" t="s">
        <v>452</v>
      </c>
      <c r="H193" s="85"/>
      <c r="I193" s="85"/>
      <c r="J193" s="85"/>
      <c r="K193" s="85"/>
      <c r="L193" s="85"/>
      <c r="M193" s="90"/>
      <c r="N193" s="90"/>
      <c r="O193" s="90"/>
      <c r="P193" s="90"/>
      <c r="Q193" s="90"/>
      <c r="R193" s="90"/>
      <c r="S193" s="85"/>
      <c r="T193" s="80"/>
      <c r="U193" s="93"/>
      <c r="V193" s="93"/>
      <c r="W193" s="93"/>
      <c r="X193" s="120"/>
      <c r="Y193" s="120"/>
      <c r="Z193" s="120"/>
      <c r="AA193" s="78"/>
    </row>
    <row r="194" spans="1:27" outlineLevel="1">
      <c r="A194" s="20"/>
      <c r="B194" s="82" t="s">
        <v>125</v>
      </c>
      <c r="C194" s="82"/>
      <c r="D194" s="83"/>
      <c r="E194" s="89">
        <v>2</v>
      </c>
      <c r="F194" s="165">
        <v>3</v>
      </c>
      <c r="G194" s="85" t="s">
        <v>453</v>
      </c>
      <c r="H194" s="85"/>
      <c r="I194" s="85"/>
      <c r="J194" s="85"/>
      <c r="K194" s="85"/>
      <c r="L194" s="85"/>
      <c r="M194" s="90"/>
      <c r="N194" s="90"/>
      <c r="O194" s="90"/>
      <c r="P194" s="90"/>
      <c r="Q194" s="90"/>
      <c r="R194" s="90"/>
      <c r="S194" s="85"/>
      <c r="T194" s="80"/>
      <c r="U194" s="93"/>
      <c r="V194" s="93"/>
      <c r="W194" s="93"/>
      <c r="X194" s="120"/>
      <c r="Y194" s="120"/>
      <c r="Z194" s="120"/>
      <c r="AA194" s="78"/>
    </row>
    <row r="195" spans="1:27" outlineLevel="1">
      <c r="A195" s="20"/>
      <c r="B195" s="82" t="s">
        <v>125</v>
      </c>
      <c r="C195" s="82"/>
      <c r="D195" s="83"/>
      <c r="E195" s="89">
        <v>2</v>
      </c>
      <c r="F195" s="165">
        <v>3</v>
      </c>
      <c r="G195" s="85" t="s">
        <v>454</v>
      </c>
      <c r="H195" s="85"/>
      <c r="I195" s="85"/>
      <c r="J195" s="85"/>
      <c r="K195" s="85"/>
      <c r="L195" s="85"/>
      <c r="M195" s="90"/>
      <c r="N195" s="90"/>
      <c r="O195" s="90"/>
      <c r="P195" s="90"/>
      <c r="Q195" s="90"/>
      <c r="R195" s="90"/>
      <c r="S195" s="85"/>
      <c r="T195" s="80"/>
      <c r="U195" s="93"/>
      <c r="V195" s="93"/>
      <c r="W195" s="93"/>
      <c r="X195" s="120"/>
      <c r="Y195" s="120"/>
      <c r="Z195" s="120"/>
      <c r="AA195" s="78"/>
    </row>
    <row r="196" spans="1:27" outlineLevel="1">
      <c r="A196" s="20"/>
      <c r="B196" s="82" t="s">
        <v>125</v>
      </c>
      <c r="C196" s="82"/>
      <c r="D196" s="83"/>
      <c r="E196" s="89">
        <v>2</v>
      </c>
      <c r="F196" s="165">
        <v>3</v>
      </c>
      <c r="G196" s="85" t="s">
        <v>455</v>
      </c>
      <c r="H196" s="85"/>
      <c r="I196" s="85"/>
      <c r="J196" s="85"/>
      <c r="K196" s="85"/>
      <c r="L196" s="85"/>
      <c r="M196" s="90"/>
      <c r="N196" s="90"/>
      <c r="O196" s="90"/>
      <c r="P196" s="90"/>
      <c r="Q196" s="90"/>
      <c r="R196" s="90"/>
      <c r="S196" s="85"/>
      <c r="T196" s="80"/>
      <c r="U196" s="93"/>
      <c r="V196" s="93"/>
      <c r="W196" s="93"/>
      <c r="X196" s="120"/>
      <c r="Y196" s="120"/>
      <c r="Z196" s="120"/>
      <c r="AA196" s="78"/>
    </row>
    <row r="197" spans="1:27" outlineLevel="1">
      <c r="A197" s="20"/>
      <c r="B197" s="82" t="s">
        <v>146</v>
      </c>
      <c r="C197" s="82" t="s">
        <v>148</v>
      </c>
      <c r="D197" s="83"/>
      <c r="E197" s="89">
        <v>2</v>
      </c>
      <c r="F197" s="85" t="s">
        <v>83</v>
      </c>
      <c r="G197" s="85"/>
      <c r="H197" s="85"/>
      <c r="I197" s="85"/>
      <c r="J197" s="85"/>
      <c r="K197" s="85"/>
      <c r="L197" s="85"/>
      <c r="M197" s="90"/>
      <c r="N197" s="90"/>
      <c r="O197" s="90"/>
      <c r="P197" s="90"/>
      <c r="Q197" s="90"/>
      <c r="R197" s="90"/>
      <c r="S197" s="90" t="s">
        <v>59</v>
      </c>
      <c r="T197" s="80"/>
      <c r="U197" s="93"/>
      <c r="V197" s="93"/>
      <c r="W197" s="93"/>
      <c r="X197" s="120"/>
      <c r="Y197" s="120"/>
      <c r="Z197" s="120"/>
      <c r="AA197" s="78"/>
    </row>
    <row r="198" spans="1:27" ht="24.75" outlineLevel="1">
      <c r="A198" s="20"/>
      <c r="B198" s="82" t="s">
        <v>146</v>
      </c>
      <c r="C198" s="82" t="s">
        <v>147</v>
      </c>
      <c r="D198" s="83"/>
      <c r="E198" s="89">
        <v>1</v>
      </c>
      <c r="F198" s="85" t="s">
        <v>42</v>
      </c>
      <c r="G198" s="85"/>
      <c r="H198" s="85"/>
      <c r="I198" s="85"/>
      <c r="J198" s="85"/>
      <c r="K198" s="85"/>
      <c r="L198" s="85"/>
      <c r="M198" s="90"/>
      <c r="N198" s="90"/>
      <c r="O198" s="90"/>
      <c r="P198" s="90"/>
      <c r="Q198" s="90"/>
      <c r="R198" s="90"/>
      <c r="S198" s="85"/>
      <c r="T198" s="80"/>
      <c r="U198" s="93"/>
      <c r="V198" s="93"/>
      <c r="W198" s="93"/>
      <c r="X198" s="120"/>
      <c r="Y198" s="120"/>
      <c r="Z198" s="152"/>
      <c r="AA198" s="78"/>
    </row>
    <row r="199" spans="1:27" outlineLevel="1">
      <c r="A199" s="20"/>
      <c r="B199" s="82" t="s">
        <v>146</v>
      </c>
      <c r="C199" s="82" t="s">
        <v>243</v>
      </c>
      <c r="D199" s="83"/>
      <c r="E199" s="89">
        <v>1</v>
      </c>
      <c r="F199" s="85" t="s">
        <v>44</v>
      </c>
      <c r="G199" s="85"/>
      <c r="H199" s="85"/>
      <c r="I199" s="85"/>
      <c r="J199" s="85"/>
      <c r="K199" s="85"/>
      <c r="L199" s="85"/>
      <c r="M199" s="90"/>
      <c r="N199" s="90"/>
      <c r="O199" s="90"/>
      <c r="P199" s="90"/>
      <c r="Q199" s="90"/>
      <c r="R199" s="90"/>
      <c r="S199" s="85"/>
      <c r="T199" s="80"/>
      <c r="U199" s="93"/>
      <c r="V199" s="93"/>
      <c r="W199" s="93"/>
      <c r="X199" s="120"/>
      <c r="Y199" s="120"/>
      <c r="Z199" s="120"/>
      <c r="AA199" s="78"/>
    </row>
    <row r="200" spans="1:27" outlineLevel="1">
      <c r="A200" s="20"/>
      <c r="B200" s="82" t="s">
        <v>146</v>
      </c>
      <c r="C200" s="82"/>
      <c r="D200" s="83"/>
      <c r="E200" s="89">
        <v>2</v>
      </c>
      <c r="F200" s="85" t="s">
        <v>409</v>
      </c>
      <c r="G200" s="85"/>
      <c r="H200" s="85"/>
      <c r="I200" s="85"/>
      <c r="J200" s="85"/>
      <c r="K200" s="85"/>
      <c r="L200" s="85"/>
      <c r="M200" s="90"/>
      <c r="N200" s="90"/>
      <c r="O200" s="90"/>
      <c r="P200" s="90"/>
      <c r="Q200" s="90"/>
      <c r="R200" s="90"/>
      <c r="S200" s="85"/>
      <c r="T200" s="80"/>
      <c r="U200" s="93"/>
      <c r="V200" s="93"/>
      <c r="W200" s="93"/>
      <c r="X200" s="120"/>
      <c r="Y200" s="120"/>
      <c r="Z200" s="120"/>
      <c r="AA200" s="78"/>
    </row>
    <row r="201" spans="1:27" outlineLevel="1">
      <c r="A201" s="20"/>
      <c r="B201" s="82" t="s">
        <v>146</v>
      </c>
      <c r="C201" s="82"/>
      <c r="D201" s="83"/>
      <c r="E201" s="89">
        <v>2</v>
      </c>
      <c r="F201" s="165">
        <v>3</v>
      </c>
      <c r="G201" s="85" t="s">
        <v>410</v>
      </c>
      <c r="H201" s="85"/>
      <c r="I201" s="85"/>
      <c r="J201" s="85"/>
      <c r="K201" s="85"/>
      <c r="L201" s="85"/>
      <c r="M201" s="90"/>
      <c r="N201" s="90"/>
      <c r="O201" s="90"/>
      <c r="P201" s="90"/>
      <c r="Q201" s="90"/>
      <c r="R201" s="90"/>
      <c r="S201" s="85"/>
      <c r="T201" s="80"/>
      <c r="U201" s="93"/>
      <c r="V201" s="93"/>
      <c r="W201" s="93"/>
      <c r="X201" s="120"/>
      <c r="Y201" s="120"/>
      <c r="Z201" s="120"/>
      <c r="AA201" s="78"/>
    </row>
    <row r="202" spans="1:27" outlineLevel="1">
      <c r="A202" s="20"/>
      <c r="B202" s="82" t="s">
        <v>146</v>
      </c>
      <c r="C202" s="82"/>
      <c r="D202" s="83"/>
      <c r="E202" s="89">
        <v>2</v>
      </c>
      <c r="F202" s="165">
        <v>3</v>
      </c>
      <c r="G202" s="85" t="s">
        <v>411</v>
      </c>
      <c r="H202" s="85"/>
      <c r="I202" s="85"/>
      <c r="J202" s="85"/>
      <c r="K202" s="85"/>
      <c r="L202" s="85"/>
      <c r="M202" s="90"/>
      <c r="N202" s="90"/>
      <c r="O202" s="90"/>
      <c r="P202" s="90"/>
      <c r="Q202" s="90"/>
      <c r="R202" s="90"/>
      <c r="S202" s="85"/>
      <c r="T202" s="80"/>
      <c r="U202" s="93"/>
      <c r="V202" s="93"/>
      <c r="W202" s="93"/>
      <c r="X202" s="120"/>
      <c r="Y202" s="120"/>
      <c r="Z202" s="120"/>
      <c r="AA202" s="78"/>
    </row>
    <row r="203" spans="1:27" outlineLevel="1">
      <c r="A203" s="20"/>
      <c r="B203" s="82" t="s">
        <v>276</v>
      </c>
      <c r="C203" s="82" t="s">
        <v>246</v>
      </c>
      <c r="D203" s="83"/>
      <c r="E203" s="89">
        <v>2</v>
      </c>
      <c r="F203" s="85" t="s">
        <v>385</v>
      </c>
      <c r="G203" s="85"/>
      <c r="H203" s="85"/>
      <c r="I203" s="85"/>
      <c r="J203" s="85"/>
      <c r="K203" s="85"/>
      <c r="L203" s="85"/>
      <c r="M203" s="90"/>
      <c r="N203" s="90"/>
      <c r="O203" s="90"/>
      <c r="P203" s="90"/>
      <c r="Q203" s="90"/>
      <c r="R203" s="90"/>
      <c r="S203" s="85"/>
      <c r="T203" s="80"/>
      <c r="U203" s="93"/>
      <c r="V203" s="93"/>
      <c r="W203" s="93"/>
      <c r="X203" s="120"/>
      <c r="Y203" s="120"/>
      <c r="Z203" s="120"/>
      <c r="AA203" s="78"/>
    </row>
    <row r="204" spans="1:27" outlineLevel="1">
      <c r="A204" s="20"/>
      <c r="B204" s="82" t="s">
        <v>276</v>
      </c>
      <c r="C204" s="82"/>
      <c r="D204" s="83"/>
      <c r="E204" s="89">
        <v>2</v>
      </c>
      <c r="F204" s="165">
        <v>3</v>
      </c>
      <c r="G204" s="85" t="s">
        <v>386</v>
      </c>
      <c r="H204" s="85"/>
      <c r="I204" s="85"/>
      <c r="J204" s="85"/>
      <c r="K204" s="85"/>
      <c r="L204" s="85"/>
      <c r="M204" s="90"/>
      <c r="N204" s="90"/>
      <c r="O204" s="90"/>
      <c r="P204" s="90"/>
      <c r="Q204" s="90"/>
      <c r="R204" s="90"/>
      <c r="S204" s="85"/>
      <c r="T204" s="80"/>
      <c r="U204" s="93"/>
      <c r="V204" s="93"/>
      <c r="W204" s="93"/>
      <c r="X204" s="120"/>
      <c r="Y204" s="120"/>
      <c r="Z204" s="120"/>
      <c r="AA204" s="78"/>
    </row>
    <row r="205" spans="1:27" outlineLevel="1">
      <c r="A205" s="20"/>
      <c r="B205" s="82" t="s">
        <v>276</v>
      </c>
      <c r="C205" s="82"/>
      <c r="D205" s="83"/>
      <c r="E205" s="89">
        <v>2</v>
      </c>
      <c r="F205" s="165">
        <v>3</v>
      </c>
      <c r="G205" s="85" t="s">
        <v>387</v>
      </c>
      <c r="H205" s="85"/>
      <c r="I205" s="85"/>
      <c r="J205" s="85"/>
      <c r="K205" s="85"/>
      <c r="L205" s="85"/>
      <c r="M205" s="90"/>
      <c r="N205" s="90"/>
      <c r="O205" s="90"/>
      <c r="P205" s="90"/>
      <c r="Q205" s="90"/>
      <c r="R205" s="90"/>
      <c r="S205" s="85"/>
      <c r="T205" s="80"/>
      <c r="U205" s="93"/>
      <c r="V205" s="93"/>
      <c r="W205" s="93"/>
      <c r="X205" s="120"/>
      <c r="Y205" s="120"/>
      <c r="Z205" s="120"/>
      <c r="AA205" s="78"/>
    </row>
    <row r="206" spans="1:27" outlineLevel="1">
      <c r="A206" s="20"/>
      <c r="B206" s="82" t="s">
        <v>276</v>
      </c>
      <c r="C206" s="82"/>
      <c r="D206" s="83"/>
      <c r="E206" s="89">
        <v>2</v>
      </c>
      <c r="F206" s="165">
        <v>3</v>
      </c>
      <c r="G206" s="85" t="s">
        <v>388</v>
      </c>
      <c r="H206" s="85"/>
      <c r="I206" s="85"/>
      <c r="J206" s="85"/>
      <c r="K206" s="85"/>
      <c r="L206" s="85"/>
      <c r="M206" s="90"/>
      <c r="N206" s="90"/>
      <c r="O206" s="90"/>
      <c r="P206" s="90"/>
      <c r="Q206" s="90"/>
      <c r="R206" s="90"/>
      <c r="S206" s="85"/>
      <c r="T206" s="80"/>
      <c r="U206" s="93"/>
      <c r="V206" s="93"/>
      <c r="W206" s="93"/>
      <c r="X206" s="120"/>
      <c r="Y206" s="120"/>
      <c r="Z206" s="120"/>
      <c r="AA206" s="78"/>
    </row>
    <row r="207" spans="1:27" outlineLevel="1">
      <c r="A207" s="20"/>
      <c r="B207" s="82" t="s">
        <v>276</v>
      </c>
      <c r="C207" s="82"/>
      <c r="D207" s="83"/>
      <c r="E207" s="89">
        <v>2</v>
      </c>
      <c r="F207" s="165">
        <v>3</v>
      </c>
      <c r="G207" s="85" t="s">
        <v>389</v>
      </c>
      <c r="H207" s="85"/>
      <c r="I207" s="85"/>
      <c r="J207" s="85"/>
      <c r="K207" s="85"/>
      <c r="L207" s="85"/>
      <c r="M207" s="90"/>
      <c r="N207" s="90"/>
      <c r="O207" s="90"/>
      <c r="P207" s="90"/>
      <c r="Q207" s="90"/>
      <c r="R207" s="90"/>
      <c r="S207" s="85"/>
      <c r="T207" s="80"/>
      <c r="U207" s="93"/>
      <c r="V207" s="93"/>
      <c r="W207" s="93"/>
      <c r="X207" s="120"/>
      <c r="Y207" s="120"/>
      <c r="Z207" s="120"/>
      <c r="AA207" s="78"/>
    </row>
    <row r="208" spans="1:27" outlineLevel="1">
      <c r="A208" s="20"/>
      <c r="B208" s="82" t="s">
        <v>276</v>
      </c>
      <c r="C208" s="82"/>
      <c r="D208" s="83"/>
      <c r="E208" s="89">
        <v>2</v>
      </c>
      <c r="F208" s="165">
        <v>3</v>
      </c>
      <c r="G208" s="85" t="s">
        <v>390</v>
      </c>
      <c r="H208" s="85"/>
      <c r="I208" s="85"/>
      <c r="J208" s="85"/>
      <c r="K208" s="85"/>
      <c r="L208" s="85"/>
      <c r="M208" s="90"/>
      <c r="N208" s="90"/>
      <c r="O208" s="90"/>
      <c r="P208" s="90"/>
      <c r="Q208" s="90"/>
      <c r="R208" s="90"/>
      <c r="S208" s="85"/>
      <c r="T208" s="80"/>
      <c r="U208" s="93"/>
      <c r="V208" s="93"/>
      <c r="W208" s="93"/>
      <c r="X208" s="120"/>
      <c r="Y208" s="120"/>
      <c r="Z208" s="120"/>
      <c r="AA208" s="78"/>
    </row>
    <row r="209" spans="1:27" outlineLevel="1">
      <c r="A209" s="20"/>
      <c r="B209" s="82" t="s">
        <v>276</v>
      </c>
      <c r="C209" s="82"/>
      <c r="D209" s="83"/>
      <c r="E209" s="89">
        <v>2</v>
      </c>
      <c r="F209" s="165">
        <v>3</v>
      </c>
      <c r="G209" s="85" t="s">
        <v>391</v>
      </c>
      <c r="H209" s="85"/>
      <c r="I209" s="85"/>
      <c r="J209" s="85"/>
      <c r="K209" s="85"/>
      <c r="L209" s="85"/>
      <c r="M209" s="90"/>
      <c r="N209" s="90"/>
      <c r="O209" s="90"/>
      <c r="P209" s="90"/>
      <c r="Q209" s="90"/>
      <c r="R209" s="90"/>
      <c r="S209" s="85"/>
      <c r="T209" s="80"/>
      <c r="U209" s="93"/>
      <c r="V209" s="93"/>
      <c r="W209" s="93"/>
      <c r="X209" s="120"/>
      <c r="Y209" s="120"/>
      <c r="Z209" s="120"/>
      <c r="AA209" s="78"/>
    </row>
    <row r="210" spans="1:27" outlineLevel="1">
      <c r="A210" s="20"/>
      <c r="B210" s="82" t="s">
        <v>276</v>
      </c>
      <c r="C210" s="82"/>
      <c r="D210" s="83"/>
      <c r="E210" s="89">
        <v>2</v>
      </c>
      <c r="F210" s="165">
        <v>3</v>
      </c>
      <c r="G210" s="85" t="s">
        <v>392</v>
      </c>
      <c r="H210" s="85"/>
      <c r="I210" s="85"/>
      <c r="J210" s="85"/>
      <c r="K210" s="85"/>
      <c r="L210" s="85"/>
      <c r="M210" s="90"/>
      <c r="N210" s="90"/>
      <c r="O210" s="90"/>
      <c r="P210" s="90"/>
      <c r="Q210" s="90"/>
      <c r="R210" s="90"/>
      <c r="S210" s="85"/>
      <c r="T210" s="80"/>
      <c r="U210" s="93"/>
      <c r="V210" s="93"/>
      <c r="W210" s="93"/>
      <c r="X210" s="120"/>
      <c r="Y210" s="120"/>
      <c r="Z210" s="120"/>
      <c r="AA210" s="78"/>
    </row>
    <row r="211" spans="1:27" outlineLevel="1">
      <c r="A211" s="20"/>
      <c r="B211" s="82" t="s">
        <v>276</v>
      </c>
      <c r="C211" s="82"/>
      <c r="D211" s="83"/>
      <c r="E211" s="89">
        <v>2</v>
      </c>
      <c r="F211" s="165">
        <v>3</v>
      </c>
      <c r="G211" s="85" t="s">
        <v>393</v>
      </c>
      <c r="H211" s="85"/>
      <c r="I211" s="85"/>
      <c r="J211" s="85"/>
      <c r="K211" s="85"/>
      <c r="L211" s="85"/>
      <c r="M211" s="90"/>
      <c r="N211" s="90"/>
      <c r="O211" s="90"/>
      <c r="P211" s="90"/>
      <c r="Q211" s="90"/>
      <c r="R211" s="90"/>
      <c r="S211" s="85"/>
      <c r="T211" s="80"/>
      <c r="U211" s="93"/>
      <c r="V211" s="93"/>
      <c r="W211" s="93"/>
      <c r="X211" s="120"/>
      <c r="Y211" s="120"/>
      <c r="Z211" s="120"/>
      <c r="AA211" s="78"/>
    </row>
    <row r="212" spans="1:27" outlineLevel="1">
      <c r="A212" s="20"/>
      <c r="B212" s="82" t="s">
        <v>276</v>
      </c>
      <c r="C212" s="82"/>
      <c r="D212" s="83"/>
      <c r="E212" s="89">
        <v>2</v>
      </c>
      <c r="F212" s="165">
        <v>3</v>
      </c>
      <c r="G212" s="85" t="s">
        <v>394</v>
      </c>
      <c r="H212" s="85"/>
      <c r="I212" s="85"/>
      <c r="J212" s="85"/>
      <c r="K212" s="85"/>
      <c r="L212" s="85"/>
      <c r="M212" s="90"/>
      <c r="N212" s="90"/>
      <c r="O212" s="90"/>
      <c r="P212" s="90"/>
      <c r="Q212" s="90"/>
      <c r="R212" s="90"/>
      <c r="S212" s="85"/>
      <c r="T212" s="80"/>
      <c r="U212" s="93"/>
      <c r="V212" s="93"/>
      <c r="W212" s="93"/>
      <c r="X212" s="120"/>
      <c r="Y212" s="120"/>
      <c r="Z212" s="120"/>
      <c r="AA212" s="78"/>
    </row>
    <row r="213" spans="1:27" outlineLevel="1">
      <c r="A213" s="20"/>
      <c r="B213" s="82" t="s">
        <v>276</v>
      </c>
      <c r="C213" s="82"/>
      <c r="D213" s="83"/>
      <c r="E213" s="89">
        <v>2</v>
      </c>
      <c r="F213" s="165">
        <v>3</v>
      </c>
      <c r="G213" s="85" t="s">
        <v>395</v>
      </c>
      <c r="H213" s="85"/>
      <c r="I213" s="85"/>
      <c r="J213" s="85"/>
      <c r="K213" s="85"/>
      <c r="L213" s="85"/>
      <c r="M213" s="90"/>
      <c r="N213" s="90"/>
      <c r="O213" s="90"/>
      <c r="P213" s="90"/>
      <c r="Q213" s="90"/>
      <c r="R213" s="90"/>
      <c r="S213" s="85"/>
      <c r="T213" s="80"/>
      <c r="U213" s="93"/>
      <c r="V213" s="93"/>
      <c r="W213" s="93"/>
      <c r="X213" s="120"/>
      <c r="Y213" s="120"/>
      <c r="Z213" s="120"/>
      <c r="AA213" s="78"/>
    </row>
    <row r="214" spans="1:27" outlineLevel="1">
      <c r="A214" s="20"/>
      <c r="B214" s="82" t="s">
        <v>276</v>
      </c>
      <c r="C214" s="82"/>
      <c r="D214" s="83"/>
      <c r="E214" s="89">
        <v>2</v>
      </c>
      <c r="F214" s="165">
        <v>3</v>
      </c>
      <c r="G214" s="85" t="s">
        <v>396</v>
      </c>
      <c r="H214" s="85"/>
      <c r="I214" s="85"/>
      <c r="J214" s="85"/>
      <c r="K214" s="85"/>
      <c r="L214" s="85"/>
      <c r="M214" s="90"/>
      <c r="N214" s="90"/>
      <c r="O214" s="90"/>
      <c r="P214" s="90"/>
      <c r="Q214" s="90"/>
      <c r="R214" s="90"/>
      <c r="S214" s="85"/>
      <c r="T214" s="80"/>
      <c r="U214" s="93"/>
      <c r="V214" s="93"/>
      <c r="W214" s="93"/>
      <c r="X214" s="120"/>
      <c r="Y214" s="120"/>
      <c r="Z214" s="120"/>
      <c r="AA214" s="78"/>
    </row>
    <row r="215" spans="1:27" ht="24.75" outlineLevel="1">
      <c r="A215" s="20"/>
      <c r="B215" s="82" t="s">
        <v>149</v>
      </c>
      <c r="C215" s="82" t="s">
        <v>150</v>
      </c>
      <c r="D215" s="83"/>
      <c r="E215" s="89">
        <v>1</v>
      </c>
      <c r="F215" s="85" t="s">
        <v>49</v>
      </c>
      <c r="G215" s="85"/>
      <c r="H215" s="85"/>
      <c r="I215" s="85"/>
      <c r="J215" s="85"/>
      <c r="K215" s="85"/>
      <c r="L215" s="85"/>
      <c r="M215" s="90"/>
      <c r="N215" s="90"/>
      <c r="O215" s="90"/>
      <c r="P215" s="90"/>
      <c r="Q215" s="90"/>
      <c r="R215" s="90"/>
      <c r="S215" s="85"/>
      <c r="T215" s="80"/>
      <c r="U215" s="93"/>
      <c r="V215" s="93"/>
      <c r="W215" s="93"/>
      <c r="X215" s="120"/>
      <c r="Y215" s="120"/>
      <c r="Z215" s="152"/>
      <c r="AA215" s="78"/>
    </row>
    <row r="216" spans="1:27" outlineLevel="1">
      <c r="A216" s="20"/>
      <c r="B216" s="82" t="s">
        <v>123</v>
      </c>
      <c r="C216" s="82" t="s">
        <v>124</v>
      </c>
      <c r="D216" s="83"/>
      <c r="E216" s="89">
        <v>1</v>
      </c>
      <c r="F216" s="85" t="s">
        <v>44</v>
      </c>
      <c r="G216" s="85"/>
      <c r="H216" s="85"/>
      <c r="I216" s="85"/>
      <c r="J216" s="85"/>
      <c r="K216" s="85"/>
      <c r="L216" s="85"/>
      <c r="M216" s="90"/>
      <c r="N216" s="90"/>
      <c r="O216" s="90"/>
      <c r="P216" s="90"/>
      <c r="Q216" s="90"/>
      <c r="R216" s="90"/>
      <c r="S216" s="90" t="s">
        <v>59</v>
      </c>
      <c r="T216" s="92" t="s">
        <v>59</v>
      </c>
      <c r="U216" s="93"/>
      <c r="V216" s="93"/>
      <c r="W216" s="93"/>
      <c r="X216" s="120"/>
      <c r="Y216" s="120"/>
      <c r="Z216" s="120"/>
      <c r="AA216" s="78"/>
    </row>
    <row r="217" spans="1:27" outlineLevel="1">
      <c r="A217" s="20"/>
      <c r="B217" s="82" t="s">
        <v>123</v>
      </c>
      <c r="C217" s="82" t="s">
        <v>124</v>
      </c>
      <c r="D217" s="83"/>
      <c r="E217" s="89">
        <v>1</v>
      </c>
      <c r="F217" s="85" t="s">
        <v>25</v>
      </c>
      <c r="G217" s="85"/>
      <c r="H217" s="85"/>
      <c r="I217" s="85"/>
      <c r="J217" s="85"/>
      <c r="K217" s="85"/>
      <c r="L217" s="85"/>
      <c r="M217" s="90"/>
      <c r="N217" s="90"/>
      <c r="O217" s="90"/>
      <c r="P217" s="90"/>
      <c r="Q217" s="90"/>
      <c r="R217" s="90"/>
      <c r="S217" s="85"/>
      <c r="T217" s="80"/>
      <c r="U217" s="93"/>
      <c r="V217" s="93"/>
      <c r="W217" s="93"/>
      <c r="X217" s="120"/>
      <c r="Y217" s="120"/>
      <c r="Z217" s="120"/>
      <c r="AA217" s="78"/>
    </row>
    <row r="218" spans="1:27" outlineLevel="1">
      <c r="A218" s="20"/>
      <c r="B218" s="82" t="s">
        <v>123</v>
      </c>
      <c r="C218" s="82" t="s">
        <v>136</v>
      </c>
      <c r="D218" s="83"/>
      <c r="E218" s="89">
        <v>1</v>
      </c>
      <c r="F218" s="85" t="s">
        <v>76</v>
      </c>
      <c r="G218" s="85"/>
      <c r="H218" s="85"/>
      <c r="I218" s="85"/>
      <c r="J218" s="85"/>
      <c r="K218" s="85"/>
      <c r="L218" s="85"/>
      <c r="M218" s="90"/>
      <c r="N218" s="90"/>
      <c r="O218" s="90"/>
      <c r="P218" s="90"/>
      <c r="Q218" s="90"/>
      <c r="R218" s="90"/>
      <c r="S218" s="90" t="s">
        <v>59</v>
      </c>
      <c r="T218" s="92" t="s">
        <v>59</v>
      </c>
      <c r="U218" s="93"/>
      <c r="V218" s="93"/>
      <c r="W218" s="93"/>
      <c r="X218" s="120"/>
      <c r="Y218" s="120"/>
      <c r="Z218" s="120"/>
      <c r="AA218" s="78"/>
    </row>
    <row r="219" spans="1:27" outlineLevel="1">
      <c r="A219" s="20"/>
      <c r="B219" s="82" t="s">
        <v>134</v>
      </c>
      <c r="C219" s="82" t="s">
        <v>135</v>
      </c>
      <c r="D219" s="83"/>
      <c r="E219" s="89">
        <v>1</v>
      </c>
      <c r="F219" s="85" t="s">
        <v>24</v>
      </c>
      <c r="G219" s="85"/>
      <c r="H219" s="85"/>
      <c r="I219" s="85"/>
      <c r="J219" s="85"/>
      <c r="K219" s="85"/>
      <c r="L219" s="85"/>
      <c r="M219" s="90"/>
      <c r="N219" s="90"/>
      <c r="O219" s="90"/>
      <c r="P219" s="90"/>
      <c r="Q219" s="90"/>
      <c r="R219" s="90"/>
      <c r="S219" s="90" t="s">
        <v>59</v>
      </c>
      <c r="T219" s="80"/>
      <c r="U219" s="93"/>
      <c r="V219" s="93"/>
      <c r="W219" s="93"/>
      <c r="X219" s="120"/>
      <c r="Y219" s="120"/>
      <c r="Z219" s="120"/>
      <c r="AA219" s="78"/>
    </row>
    <row r="220" spans="1:27" outlineLevel="1">
      <c r="A220" s="20"/>
      <c r="B220" s="82" t="s">
        <v>134</v>
      </c>
      <c r="C220" s="82" t="s">
        <v>135</v>
      </c>
      <c r="D220" s="83"/>
      <c r="E220" s="89">
        <v>1</v>
      </c>
      <c r="F220" s="85" t="s">
        <v>78</v>
      </c>
      <c r="G220" s="85"/>
      <c r="H220" s="85"/>
      <c r="I220" s="85"/>
      <c r="J220" s="85"/>
      <c r="K220" s="85"/>
      <c r="L220" s="85"/>
      <c r="M220" s="90"/>
      <c r="N220" s="90"/>
      <c r="O220" s="90"/>
      <c r="P220" s="90"/>
      <c r="Q220" s="90"/>
      <c r="R220" s="90"/>
      <c r="S220" s="90"/>
      <c r="T220" s="80"/>
      <c r="U220" s="93"/>
      <c r="V220" s="93"/>
      <c r="W220" s="93"/>
      <c r="X220" s="120"/>
      <c r="Y220" s="120"/>
      <c r="Z220" s="120"/>
      <c r="AA220" s="78"/>
    </row>
    <row r="221" spans="1:27" outlineLevel="1">
      <c r="A221" s="20"/>
      <c r="B221" s="82" t="s">
        <v>134</v>
      </c>
      <c r="C221" s="82" t="s">
        <v>135</v>
      </c>
      <c r="D221" s="83"/>
      <c r="E221" s="89">
        <v>1</v>
      </c>
      <c r="F221" s="85" t="s">
        <v>80</v>
      </c>
      <c r="G221" s="85"/>
      <c r="H221" s="85"/>
      <c r="I221" s="85"/>
      <c r="J221" s="85"/>
      <c r="K221" s="85"/>
      <c r="L221" s="85"/>
      <c r="M221" s="90"/>
      <c r="N221" s="90"/>
      <c r="O221" s="90"/>
      <c r="P221" s="90"/>
      <c r="Q221" s="90"/>
      <c r="R221" s="90"/>
      <c r="S221" s="90"/>
      <c r="T221" s="80"/>
      <c r="U221" s="93"/>
      <c r="V221" s="93"/>
      <c r="W221" s="93"/>
      <c r="X221" s="120"/>
      <c r="Y221" s="120"/>
      <c r="Z221" s="120"/>
      <c r="AA221" s="78"/>
    </row>
    <row r="222" spans="1:27" outlineLevel="1">
      <c r="A222" s="20"/>
      <c r="B222" s="82" t="s">
        <v>134</v>
      </c>
      <c r="C222" s="82" t="s">
        <v>135</v>
      </c>
      <c r="D222" s="83"/>
      <c r="E222" s="89">
        <v>1</v>
      </c>
      <c r="F222" s="85" t="s">
        <v>79</v>
      </c>
      <c r="G222" s="85"/>
      <c r="H222" s="85"/>
      <c r="I222" s="85"/>
      <c r="J222" s="85"/>
      <c r="K222" s="85"/>
      <c r="L222" s="85"/>
      <c r="M222" s="90"/>
      <c r="N222" s="90"/>
      <c r="O222" s="90"/>
      <c r="P222" s="90"/>
      <c r="Q222" s="90"/>
      <c r="R222" s="90"/>
      <c r="S222" s="90"/>
      <c r="T222" s="80"/>
      <c r="U222" s="93"/>
      <c r="V222" s="93"/>
      <c r="W222" s="93"/>
      <c r="X222" s="120"/>
      <c r="Y222" s="120"/>
      <c r="Z222" s="120"/>
      <c r="AA222" s="78"/>
    </row>
    <row r="223" spans="1:27" outlineLevel="1">
      <c r="A223" s="20"/>
      <c r="B223" s="82" t="s">
        <v>134</v>
      </c>
      <c r="C223" s="82" t="s">
        <v>135</v>
      </c>
      <c r="D223" s="83"/>
      <c r="E223" s="89">
        <v>1</v>
      </c>
      <c r="F223" s="85" t="s">
        <v>81</v>
      </c>
      <c r="G223" s="85"/>
      <c r="H223" s="85"/>
      <c r="I223" s="85"/>
      <c r="J223" s="85"/>
      <c r="K223" s="85"/>
      <c r="L223" s="85"/>
      <c r="M223" s="90"/>
      <c r="N223" s="90"/>
      <c r="O223" s="90"/>
      <c r="P223" s="90"/>
      <c r="Q223" s="90"/>
      <c r="R223" s="90"/>
      <c r="S223" s="90"/>
      <c r="T223" s="80"/>
      <c r="U223" s="93"/>
      <c r="V223" s="93"/>
      <c r="W223" s="93"/>
      <c r="X223" s="120"/>
      <c r="Y223" s="120"/>
      <c r="Z223" s="120"/>
      <c r="AA223" s="78"/>
    </row>
    <row r="224" spans="1:27" outlineLevel="1">
      <c r="A224" s="20"/>
      <c r="B224" s="82" t="s">
        <v>134</v>
      </c>
      <c r="C224" s="82" t="s">
        <v>135</v>
      </c>
      <c r="D224" s="83"/>
      <c r="E224" s="89">
        <v>1</v>
      </c>
      <c r="F224" s="85" t="s">
        <v>51</v>
      </c>
      <c r="G224" s="85"/>
      <c r="H224" s="85"/>
      <c r="I224" s="85"/>
      <c r="J224" s="85"/>
      <c r="K224" s="85"/>
      <c r="L224" s="85"/>
      <c r="M224" s="90"/>
      <c r="N224" s="90"/>
      <c r="O224" s="90"/>
      <c r="P224" s="90"/>
      <c r="Q224" s="90"/>
      <c r="R224" s="90"/>
      <c r="S224" s="90" t="s">
        <v>59</v>
      </c>
      <c r="T224" s="80"/>
      <c r="U224" s="93"/>
      <c r="V224" s="93"/>
      <c r="W224" s="93"/>
      <c r="X224" s="120"/>
      <c r="Y224" s="120"/>
      <c r="Z224" s="120"/>
      <c r="AA224" s="78"/>
    </row>
    <row r="225" spans="1:27" outlineLevel="1">
      <c r="A225" s="20"/>
      <c r="B225" s="82" t="s">
        <v>134</v>
      </c>
      <c r="C225" s="82" t="s">
        <v>135</v>
      </c>
      <c r="D225" s="83"/>
      <c r="E225" s="89">
        <v>1</v>
      </c>
      <c r="F225" s="85" t="s">
        <v>7</v>
      </c>
      <c r="G225" s="85"/>
      <c r="H225" s="85"/>
      <c r="I225" s="85"/>
      <c r="J225" s="85"/>
      <c r="K225" s="85"/>
      <c r="L225" s="85"/>
      <c r="M225" s="90"/>
      <c r="N225" s="90"/>
      <c r="O225" s="90"/>
      <c r="P225" s="90"/>
      <c r="Q225" s="90"/>
      <c r="R225" s="90"/>
      <c r="S225" s="90" t="s">
        <v>59</v>
      </c>
      <c r="T225" s="80"/>
      <c r="U225" s="93"/>
      <c r="V225" s="93"/>
      <c r="W225" s="93"/>
      <c r="X225" s="120"/>
      <c r="Y225" s="120"/>
      <c r="Z225" s="120"/>
      <c r="AA225" s="78"/>
    </row>
    <row r="226" spans="1:27" outlineLevel="1">
      <c r="A226" s="20"/>
      <c r="B226" s="82" t="s">
        <v>134</v>
      </c>
      <c r="C226" s="82" t="s">
        <v>135</v>
      </c>
      <c r="D226" s="83"/>
      <c r="E226" s="89">
        <v>1</v>
      </c>
      <c r="F226" s="85" t="s">
        <v>8</v>
      </c>
      <c r="G226" s="85"/>
      <c r="H226" s="85"/>
      <c r="I226" s="85"/>
      <c r="J226" s="85"/>
      <c r="K226" s="85"/>
      <c r="L226" s="85"/>
      <c r="M226" s="90"/>
      <c r="N226" s="90"/>
      <c r="O226" s="90"/>
      <c r="P226" s="90"/>
      <c r="Q226" s="90"/>
      <c r="R226" s="90"/>
      <c r="S226" s="85"/>
      <c r="T226" s="80"/>
      <c r="U226" s="93"/>
      <c r="V226" s="93"/>
      <c r="W226" s="93"/>
      <c r="X226" s="120"/>
      <c r="Y226" s="120"/>
      <c r="Z226" s="120"/>
      <c r="AA226" s="78"/>
    </row>
    <row r="227" spans="1:27" outlineLevel="1">
      <c r="A227" s="20"/>
      <c r="B227" s="82" t="s">
        <v>470</v>
      </c>
      <c r="C227" s="82" t="s">
        <v>135</v>
      </c>
      <c r="D227" s="83"/>
      <c r="E227" s="89">
        <v>2</v>
      </c>
      <c r="F227" s="85" t="s">
        <v>9</v>
      </c>
      <c r="G227" s="85"/>
      <c r="H227" s="85"/>
      <c r="I227" s="85"/>
      <c r="J227" s="85"/>
      <c r="K227" s="85"/>
      <c r="L227" s="85"/>
      <c r="M227" s="90"/>
      <c r="N227" s="90"/>
      <c r="O227" s="90"/>
      <c r="P227" s="90"/>
      <c r="Q227" s="90"/>
      <c r="R227" s="90"/>
      <c r="S227" s="90" t="s">
        <v>59</v>
      </c>
      <c r="T227" s="80"/>
      <c r="U227" s="93"/>
      <c r="V227" s="93"/>
      <c r="W227" s="93"/>
      <c r="X227" s="120"/>
      <c r="Y227" s="120"/>
      <c r="Z227" s="120"/>
      <c r="AA227" s="78"/>
    </row>
    <row r="228" spans="1:27" outlineLevel="1">
      <c r="A228" s="20"/>
      <c r="B228" s="82" t="s">
        <v>134</v>
      </c>
      <c r="C228" s="82" t="s">
        <v>135</v>
      </c>
      <c r="D228" s="83"/>
      <c r="E228" s="89">
        <v>1</v>
      </c>
      <c r="F228" s="85" t="s">
        <v>35</v>
      </c>
      <c r="G228" s="85"/>
      <c r="H228" s="85"/>
      <c r="I228" s="85"/>
      <c r="J228" s="85"/>
      <c r="K228" s="85"/>
      <c r="L228" s="85"/>
      <c r="M228" s="90"/>
      <c r="N228" s="90"/>
      <c r="O228" s="90"/>
      <c r="P228" s="90"/>
      <c r="Q228" s="90"/>
      <c r="R228" s="90"/>
      <c r="S228" s="90" t="s">
        <v>59</v>
      </c>
      <c r="T228" s="80"/>
      <c r="U228" s="93"/>
      <c r="V228" s="93"/>
      <c r="W228" s="93"/>
      <c r="X228" s="120"/>
      <c r="Y228" s="120"/>
      <c r="Z228" s="120"/>
      <c r="AA228" s="78"/>
    </row>
    <row r="229" spans="1:27" outlineLevel="1">
      <c r="A229" s="20"/>
      <c r="B229" s="82" t="s">
        <v>134</v>
      </c>
      <c r="C229" s="82" t="s">
        <v>135</v>
      </c>
      <c r="D229" s="83"/>
      <c r="E229" s="89">
        <v>1</v>
      </c>
      <c r="F229" s="85" t="s">
        <v>36</v>
      </c>
      <c r="G229" s="85"/>
      <c r="H229" s="85"/>
      <c r="I229" s="85"/>
      <c r="J229" s="85"/>
      <c r="K229" s="85"/>
      <c r="L229" s="85"/>
      <c r="M229" s="90"/>
      <c r="N229" s="90"/>
      <c r="O229" s="90"/>
      <c r="P229" s="90"/>
      <c r="Q229" s="90"/>
      <c r="R229" s="90"/>
      <c r="S229" s="90" t="s">
        <v>59</v>
      </c>
      <c r="T229" s="80"/>
      <c r="U229" s="93"/>
      <c r="V229" s="93"/>
      <c r="W229" s="93"/>
      <c r="X229" s="120"/>
      <c r="Y229" s="120"/>
      <c r="Z229" s="120"/>
      <c r="AA229" s="78"/>
    </row>
    <row r="230" spans="1:27" outlineLevel="1">
      <c r="A230" s="20"/>
      <c r="B230" s="82" t="s">
        <v>134</v>
      </c>
      <c r="C230" s="82" t="s">
        <v>135</v>
      </c>
      <c r="D230" s="83"/>
      <c r="E230" s="89">
        <v>1</v>
      </c>
      <c r="F230" s="85" t="s">
        <v>37</v>
      </c>
      <c r="G230" s="85"/>
      <c r="H230" s="85"/>
      <c r="I230" s="85"/>
      <c r="J230" s="85"/>
      <c r="K230" s="85"/>
      <c r="L230" s="85"/>
      <c r="M230" s="90"/>
      <c r="N230" s="90"/>
      <c r="O230" s="90"/>
      <c r="P230" s="90"/>
      <c r="Q230" s="90"/>
      <c r="R230" s="90"/>
      <c r="S230" s="90" t="s">
        <v>59</v>
      </c>
      <c r="T230" s="80"/>
      <c r="U230" s="93"/>
      <c r="V230" s="93"/>
      <c r="W230" s="93"/>
      <c r="X230" s="120"/>
      <c r="Y230" s="120"/>
      <c r="Z230" s="120"/>
      <c r="AA230" s="78"/>
    </row>
    <row r="231" spans="1:27" outlineLevel="1">
      <c r="A231" s="20"/>
      <c r="B231" s="82" t="s">
        <v>134</v>
      </c>
      <c r="C231" s="82" t="s">
        <v>135</v>
      </c>
      <c r="D231" s="83"/>
      <c r="E231" s="89">
        <v>1</v>
      </c>
      <c r="F231" s="85" t="s">
        <v>39</v>
      </c>
      <c r="G231" s="85"/>
      <c r="H231" s="85"/>
      <c r="I231" s="85"/>
      <c r="J231" s="85"/>
      <c r="K231" s="85"/>
      <c r="L231" s="85"/>
      <c r="M231" s="90"/>
      <c r="N231" s="90"/>
      <c r="O231" s="90"/>
      <c r="P231" s="90"/>
      <c r="Q231" s="90"/>
      <c r="R231" s="90"/>
      <c r="S231" s="90" t="s">
        <v>59</v>
      </c>
      <c r="T231" s="80"/>
      <c r="U231" s="93"/>
      <c r="V231" s="93"/>
      <c r="W231" s="93"/>
      <c r="X231" s="120"/>
      <c r="Y231" s="120"/>
      <c r="Z231" s="120"/>
      <c r="AA231" s="78"/>
    </row>
    <row r="232" spans="1:27" outlineLevel="1">
      <c r="A232" s="20"/>
      <c r="B232" s="82" t="s">
        <v>134</v>
      </c>
      <c r="C232" s="82" t="s">
        <v>135</v>
      </c>
      <c r="D232" s="83"/>
      <c r="E232" s="89">
        <v>1</v>
      </c>
      <c r="F232" s="85" t="s">
        <v>45</v>
      </c>
      <c r="G232" s="85"/>
      <c r="H232" s="85"/>
      <c r="I232" s="85"/>
      <c r="J232" s="85"/>
      <c r="K232" s="85"/>
      <c r="L232" s="85"/>
      <c r="M232" s="90"/>
      <c r="N232" s="90"/>
      <c r="O232" s="90"/>
      <c r="P232" s="90"/>
      <c r="Q232" s="90"/>
      <c r="R232" s="90"/>
      <c r="S232" s="90" t="s">
        <v>59</v>
      </c>
      <c r="T232" s="80"/>
      <c r="U232" s="93"/>
      <c r="V232" s="93"/>
      <c r="W232" s="93"/>
      <c r="X232" s="120"/>
      <c r="Y232" s="120"/>
      <c r="Z232" s="120"/>
      <c r="AA232" s="78"/>
    </row>
    <row r="233" spans="1:27" outlineLevel="1">
      <c r="A233" s="20"/>
      <c r="B233" s="82" t="s">
        <v>470</v>
      </c>
      <c r="C233" s="82" t="s">
        <v>135</v>
      </c>
      <c r="D233" s="83"/>
      <c r="E233" s="89">
        <v>2</v>
      </c>
      <c r="F233" s="85" t="s">
        <v>46</v>
      </c>
      <c r="G233" s="85"/>
      <c r="H233" s="85"/>
      <c r="I233" s="85"/>
      <c r="J233" s="85"/>
      <c r="K233" s="85"/>
      <c r="L233" s="85"/>
      <c r="M233" s="90"/>
      <c r="N233" s="90"/>
      <c r="O233" s="90"/>
      <c r="P233" s="90"/>
      <c r="Q233" s="90"/>
      <c r="R233" s="90"/>
      <c r="S233" s="90" t="s">
        <v>59</v>
      </c>
      <c r="T233" s="80"/>
      <c r="U233" s="93"/>
      <c r="V233" s="93"/>
      <c r="W233" s="93"/>
      <c r="X233" s="120"/>
      <c r="Y233" s="120"/>
      <c r="Z233" s="120"/>
      <c r="AA233" s="78"/>
    </row>
    <row r="234" spans="1:27" outlineLevel="1">
      <c r="A234" s="20"/>
      <c r="B234" s="82" t="s">
        <v>470</v>
      </c>
      <c r="C234" s="82" t="s">
        <v>135</v>
      </c>
      <c r="D234" s="83"/>
      <c r="E234" s="89">
        <v>2</v>
      </c>
      <c r="F234" s="85" t="s">
        <v>47</v>
      </c>
      <c r="G234" s="85"/>
      <c r="H234" s="85"/>
      <c r="I234" s="85"/>
      <c r="J234" s="85"/>
      <c r="K234" s="85"/>
      <c r="L234" s="85"/>
      <c r="M234" s="90"/>
      <c r="N234" s="90"/>
      <c r="O234" s="90"/>
      <c r="P234" s="90"/>
      <c r="Q234" s="90"/>
      <c r="R234" s="90"/>
      <c r="S234" s="90" t="s">
        <v>59</v>
      </c>
      <c r="T234" s="80"/>
      <c r="U234" s="93"/>
      <c r="V234" s="93"/>
      <c r="W234" s="93"/>
      <c r="X234" s="120"/>
      <c r="Y234" s="120"/>
      <c r="Z234" s="120"/>
      <c r="AA234" s="78"/>
    </row>
    <row r="235" spans="1:27" outlineLevel="1">
      <c r="A235" s="20"/>
      <c r="B235" s="82" t="s">
        <v>134</v>
      </c>
      <c r="C235" s="82" t="s">
        <v>135</v>
      </c>
      <c r="D235" s="83"/>
      <c r="E235" s="89">
        <v>1</v>
      </c>
      <c r="F235" s="85" t="s">
        <v>48</v>
      </c>
      <c r="G235" s="85"/>
      <c r="H235" s="85"/>
      <c r="I235" s="85"/>
      <c r="J235" s="85"/>
      <c r="K235" s="85"/>
      <c r="L235" s="85"/>
      <c r="M235" s="90"/>
      <c r="N235" s="90"/>
      <c r="O235" s="90"/>
      <c r="P235" s="90"/>
      <c r="Q235" s="90"/>
      <c r="R235" s="90"/>
      <c r="S235" s="85"/>
      <c r="T235" s="80"/>
      <c r="U235" s="93"/>
      <c r="V235" s="93"/>
      <c r="W235" s="93"/>
      <c r="X235" s="120"/>
      <c r="Y235" s="120"/>
      <c r="Z235" s="120"/>
      <c r="AA235" s="78"/>
    </row>
    <row r="236" spans="1:27" outlineLevel="1">
      <c r="A236" s="20"/>
      <c r="B236" s="82" t="s">
        <v>470</v>
      </c>
      <c r="C236" s="82"/>
      <c r="D236" s="83"/>
      <c r="E236" s="89">
        <v>2</v>
      </c>
      <c r="F236" s="85" t="s">
        <v>471</v>
      </c>
      <c r="G236" s="85"/>
      <c r="H236" s="85"/>
      <c r="I236" s="85"/>
      <c r="J236" s="85"/>
      <c r="K236" s="85"/>
      <c r="L236" s="85"/>
      <c r="M236" s="90"/>
      <c r="N236" s="90"/>
      <c r="O236" s="90"/>
      <c r="P236" s="90"/>
      <c r="Q236" s="90"/>
      <c r="R236" s="90"/>
      <c r="S236" s="85"/>
      <c r="T236" s="80"/>
      <c r="U236" s="93"/>
      <c r="V236" s="93"/>
      <c r="W236" s="93"/>
      <c r="X236" s="120"/>
      <c r="Y236" s="120"/>
      <c r="Z236" s="120"/>
      <c r="AA236" s="78"/>
    </row>
    <row r="237" spans="1:27" outlineLevel="1">
      <c r="A237" s="20"/>
      <c r="B237" s="82" t="s">
        <v>470</v>
      </c>
      <c r="C237" s="82"/>
      <c r="D237" s="83"/>
      <c r="E237" s="89">
        <v>2</v>
      </c>
      <c r="F237" s="165">
        <v>3</v>
      </c>
      <c r="G237" s="85" t="s">
        <v>472</v>
      </c>
      <c r="H237" s="85"/>
      <c r="I237" s="85"/>
      <c r="J237" s="85"/>
      <c r="K237" s="85"/>
      <c r="L237" s="85"/>
      <c r="M237" s="90"/>
      <c r="N237" s="90"/>
      <c r="O237" s="90"/>
      <c r="P237" s="90"/>
      <c r="Q237" s="90"/>
      <c r="R237" s="90"/>
      <c r="S237" s="85"/>
      <c r="T237" s="80"/>
      <c r="U237" s="93"/>
      <c r="V237" s="93"/>
      <c r="W237" s="93"/>
      <c r="X237" s="120"/>
      <c r="Y237" s="120"/>
      <c r="Z237" s="120"/>
      <c r="AA237" s="78"/>
    </row>
    <row r="238" spans="1:27" outlineLevel="1">
      <c r="A238" s="20"/>
      <c r="B238" s="82" t="s">
        <v>470</v>
      </c>
      <c r="C238" s="82"/>
      <c r="D238" s="83"/>
      <c r="E238" s="89">
        <v>2</v>
      </c>
      <c r="F238" s="165">
        <v>3</v>
      </c>
      <c r="G238" s="85" t="s">
        <v>473</v>
      </c>
      <c r="H238" s="85"/>
      <c r="I238" s="85"/>
      <c r="J238" s="85"/>
      <c r="K238" s="85"/>
      <c r="L238" s="85"/>
      <c r="M238" s="90"/>
      <c r="N238" s="90"/>
      <c r="O238" s="90"/>
      <c r="P238" s="90"/>
      <c r="Q238" s="90"/>
      <c r="R238" s="90"/>
      <c r="S238" s="85"/>
      <c r="T238" s="80"/>
      <c r="U238" s="93"/>
      <c r="V238" s="93"/>
      <c r="W238" s="93"/>
      <c r="X238" s="120"/>
      <c r="Y238" s="120"/>
      <c r="Z238" s="120"/>
      <c r="AA238" s="78"/>
    </row>
    <row r="239" spans="1:27" outlineLevel="1">
      <c r="A239" s="20"/>
      <c r="B239" s="82" t="s">
        <v>470</v>
      </c>
      <c r="C239" s="82"/>
      <c r="D239" s="83"/>
      <c r="E239" s="89">
        <v>2</v>
      </c>
      <c r="F239" s="165">
        <v>3</v>
      </c>
      <c r="G239" s="85" t="s">
        <v>474</v>
      </c>
      <c r="H239" s="85"/>
      <c r="I239" s="85"/>
      <c r="J239" s="85"/>
      <c r="K239" s="85"/>
      <c r="L239" s="85"/>
      <c r="M239" s="90"/>
      <c r="N239" s="90"/>
      <c r="O239" s="90"/>
      <c r="P239" s="90"/>
      <c r="Q239" s="90"/>
      <c r="R239" s="90"/>
      <c r="S239" s="85"/>
      <c r="T239" s="80"/>
      <c r="U239" s="93"/>
      <c r="V239" s="93"/>
      <c r="W239" s="93"/>
      <c r="X239" s="120"/>
      <c r="Y239" s="120"/>
      <c r="Z239" s="120"/>
      <c r="AA239" s="78"/>
    </row>
    <row r="240" spans="1:27" outlineLevel="1">
      <c r="A240" s="20"/>
      <c r="B240" s="82" t="s">
        <v>470</v>
      </c>
      <c r="C240" s="82"/>
      <c r="D240" s="83"/>
      <c r="E240" s="89">
        <v>2</v>
      </c>
      <c r="F240" s="165">
        <v>3</v>
      </c>
      <c r="G240" s="85" t="s">
        <v>475</v>
      </c>
      <c r="H240" s="85"/>
      <c r="I240" s="85"/>
      <c r="J240" s="85"/>
      <c r="K240" s="85"/>
      <c r="L240" s="85"/>
      <c r="M240" s="90"/>
      <c r="N240" s="90"/>
      <c r="O240" s="90"/>
      <c r="P240" s="90"/>
      <c r="Q240" s="90"/>
      <c r="R240" s="90"/>
      <c r="S240" s="85"/>
      <c r="T240" s="80"/>
      <c r="U240" s="93"/>
      <c r="V240" s="93"/>
      <c r="W240" s="93"/>
      <c r="X240" s="120"/>
      <c r="Y240" s="120"/>
      <c r="Z240" s="120"/>
      <c r="AA240" s="78"/>
    </row>
    <row r="241" spans="1:27" outlineLevel="1">
      <c r="A241" s="20"/>
      <c r="B241" s="82"/>
      <c r="C241" s="82"/>
      <c r="D241" s="83"/>
      <c r="E241" s="89">
        <v>2</v>
      </c>
      <c r="F241" s="85" t="s">
        <v>480</v>
      </c>
      <c r="G241" s="85"/>
      <c r="H241" s="85"/>
      <c r="I241" s="85"/>
      <c r="J241" s="85"/>
      <c r="K241" s="85"/>
      <c r="L241" s="85"/>
      <c r="M241" s="90"/>
      <c r="N241" s="90"/>
      <c r="O241" s="90"/>
      <c r="P241" s="90"/>
      <c r="Q241" s="90"/>
      <c r="R241" s="90"/>
      <c r="S241" s="85"/>
      <c r="T241" s="80"/>
      <c r="U241" s="93"/>
      <c r="V241" s="93"/>
      <c r="W241" s="93"/>
      <c r="X241" s="120"/>
      <c r="Y241" s="120"/>
      <c r="Z241" s="120"/>
      <c r="AA241" s="78"/>
    </row>
    <row r="242" spans="1:27" outlineLevel="1">
      <c r="A242" s="20"/>
      <c r="B242" s="82" t="s">
        <v>470</v>
      </c>
      <c r="C242" s="82"/>
      <c r="D242" s="83"/>
      <c r="E242" s="89">
        <v>2</v>
      </c>
      <c r="F242" s="165">
        <v>3</v>
      </c>
      <c r="G242" s="85" t="s">
        <v>476</v>
      </c>
      <c r="H242" s="85"/>
      <c r="I242" s="85"/>
      <c r="J242" s="85"/>
      <c r="K242" s="85"/>
      <c r="L242" s="85"/>
      <c r="M242" s="90"/>
      <c r="N242" s="90"/>
      <c r="O242" s="90"/>
      <c r="P242" s="90"/>
      <c r="Q242" s="90"/>
      <c r="R242" s="90"/>
      <c r="S242" s="85"/>
      <c r="T242" s="80"/>
      <c r="U242" s="93"/>
      <c r="V242" s="93"/>
      <c r="W242" s="93"/>
      <c r="X242" s="120"/>
      <c r="Y242" s="120"/>
      <c r="Z242" s="120"/>
      <c r="AA242" s="78"/>
    </row>
    <row r="243" spans="1:27" outlineLevel="1">
      <c r="A243" s="20"/>
      <c r="B243" s="82" t="s">
        <v>470</v>
      </c>
      <c r="C243" s="82"/>
      <c r="D243" s="83"/>
      <c r="E243" s="89">
        <v>2</v>
      </c>
      <c r="F243" s="165">
        <v>3</v>
      </c>
      <c r="G243" s="85" t="s">
        <v>477</v>
      </c>
      <c r="H243" s="85"/>
      <c r="I243" s="85"/>
      <c r="J243" s="85"/>
      <c r="K243" s="85"/>
      <c r="L243" s="85"/>
      <c r="M243" s="90"/>
      <c r="N243" s="90"/>
      <c r="O243" s="90"/>
      <c r="P243" s="90"/>
      <c r="Q243" s="90"/>
      <c r="R243" s="90"/>
      <c r="S243" s="85"/>
      <c r="T243" s="80"/>
      <c r="U243" s="93"/>
      <c r="V243" s="93"/>
      <c r="W243" s="93"/>
      <c r="X243" s="120"/>
      <c r="Y243" s="120"/>
      <c r="Z243" s="120"/>
      <c r="AA243" s="78"/>
    </row>
    <row r="244" spans="1:27" outlineLevel="1">
      <c r="A244" s="20"/>
      <c r="B244" s="82" t="s">
        <v>470</v>
      </c>
      <c r="C244" s="82"/>
      <c r="D244" s="83"/>
      <c r="E244" s="89">
        <v>2</v>
      </c>
      <c r="F244" s="165">
        <v>3</v>
      </c>
      <c r="G244" s="85" t="s">
        <v>478</v>
      </c>
      <c r="H244" s="85"/>
      <c r="I244" s="85"/>
      <c r="J244" s="85"/>
      <c r="K244" s="85"/>
      <c r="L244" s="85"/>
      <c r="M244" s="90"/>
      <c r="N244" s="90"/>
      <c r="O244" s="90"/>
      <c r="P244" s="90"/>
      <c r="Q244" s="90"/>
      <c r="R244" s="90"/>
      <c r="S244" s="85"/>
      <c r="T244" s="80"/>
      <c r="U244" s="93"/>
      <c r="V244" s="93"/>
      <c r="W244" s="93"/>
      <c r="X244" s="120"/>
      <c r="Y244" s="120"/>
      <c r="Z244" s="120"/>
      <c r="AA244" s="78"/>
    </row>
    <row r="245" spans="1:27" outlineLevel="1">
      <c r="A245" s="20"/>
      <c r="B245" s="82" t="s">
        <v>470</v>
      </c>
      <c r="C245" s="82"/>
      <c r="D245" s="83"/>
      <c r="E245" s="89">
        <v>2</v>
      </c>
      <c r="F245" s="165">
        <v>3</v>
      </c>
      <c r="G245" s="85" t="s">
        <v>479</v>
      </c>
      <c r="H245" s="85"/>
      <c r="I245" s="85"/>
      <c r="J245" s="85"/>
      <c r="K245" s="85"/>
      <c r="L245" s="85"/>
      <c r="M245" s="90"/>
      <c r="N245" s="90"/>
      <c r="O245" s="90"/>
      <c r="P245" s="90"/>
      <c r="Q245" s="90"/>
      <c r="R245" s="90"/>
      <c r="S245" s="85"/>
      <c r="T245" s="80"/>
      <c r="U245" s="93"/>
      <c r="V245" s="93"/>
      <c r="W245" s="93"/>
      <c r="X245" s="120"/>
      <c r="Y245" s="120"/>
      <c r="Z245" s="120"/>
      <c r="AA245" s="78"/>
    </row>
    <row r="246" spans="1:27" outlineLevel="1">
      <c r="A246" s="20"/>
      <c r="B246" s="82" t="s">
        <v>277</v>
      </c>
      <c r="C246" s="82"/>
      <c r="D246" s="83"/>
      <c r="E246" s="89">
        <v>2</v>
      </c>
      <c r="F246" s="85" t="s">
        <v>460</v>
      </c>
      <c r="G246" s="85"/>
      <c r="H246" s="85"/>
      <c r="I246" s="85"/>
      <c r="J246" s="85"/>
      <c r="K246" s="85"/>
      <c r="L246" s="85"/>
      <c r="M246" s="90"/>
      <c r="N246" s="90"/>
      <c r="O246" s="90"/>
      <c r="P246" s="90"/>
      <c r="Q246" s="90"/>
      <c r="R246" s="90"/>
      <c r="S246" s="85"/>
      <c r="T246" s="80"/>
      <c r="U246" s="93"/>
      <c r="V246" s="93"/>
      <c r="W246" s="93"/>
      <c r="X246" s="120"/>
      <c r="Y246" s="120"/>
      <c r="Z246" s="120"/>
      <c r="AA246" s="78"/>
    </row>
    <row r="247" spans="1:27" outlineLevel="1">
      <c r="A247" s="20"/>
      <c r="B247" s="82" t="s">
        <v>277</v>
      </c>
      <c r="C247" s="82"/>
      <c r="D247" s="83"/>
      <c r="E247" s="89">
        <v>2</v>
      </c>
      <c r="F247" s="165">
        <v>3</v>
      </c>
      <c r="G247" s="85" t="s">
        <v>461</v>
      </c>
      <c r="H247" s="85"/>
      <c r="I247" s="85"/>
      <c r="J247" s="85"/>
      <c r="K247" s="85"/>
      <c r="L247" s="85"/>
      <c r="M247" s="90"/>
      <c r="N247" s="90"/>
      <c r="O247" s="90"/>
      <c r="P247" s="90"/>
      <c r="Q247" s="90"/>
      <c r="R247" s="90"/>
      <c r="S247" s="85"/>
      <c r="T247" s="80"/>
      <c r="U247" s="93"/>
      <c r="V247" s="93"/>
      <c r="W247" s="93"/>
      <c r="X247" s="120"/>
      <c r="Y247" s="120"/>
      <c r="Z247" s="120"/>
      <c r="AA247" s="78"/>
    </row>
    <row r="248" spans="1:27" outlineLevel="1">
      <c r="A248" s="20"/>
      <c r="B248" s="82" t="s">
        <v>277</v>
      </c>
      <c r="C248" s="82"/>
      <c r="D248" s="83"/>
      <c r="E248" s="89">
        <v>2</v>
      </c>
      <c r="F248" s="165">
        <v>3</v>
      </c>
      <c r="G248" s="85" t="s">
        <v>462</v>
      </c>
      <c r="H248" s="85"/>
      <c r="I248" s="85"/>
      <c r="J248" s="85"/>
      <c r="K248" s="85"/>
      <c r="L248" s="85"/>
      <c r="M248" s="90"/>
      <c r="N248" s="90"/>
      <c r="O248" s="90"/>
      <c r="P248" s="90"/>
      <c r="Q248" s="90"/>
      <c r="R248" s="90"/>
      <c r="S248" s="85"/>
      <c r="T248" s="80"/>
      <c r="U248" s="93"/>
      <c r="V248" s="93"/>
      <c r="W248" s="93"/>
      <c r="X248" s="120"/>
      <c r="Y248" s="120"/>
      <c r="Z248" s="120"/>
      <c r="AA248" s="78"/>
    </row>
    <row r="249" spans="1:27" outlineLevel="1">
      <c r="A249" s="20"/>
      <c r="B249" s="82" t="s">
        <v>277</v>
      </c>
      <c r="C249" s="82"/>
      <c r="D249" s="83"/>
      <c r="E249" s="89">
        <v>2</v>
      </c>
      <c r="F249" s="165">
        <v>3</v>
      </c>
      <c r="G249" s="85" t="s">
        <v>463</v>
      </c>
      <c r="H249" s="85"/>
      <c r="I249" s="85"/>
      <c r="J249" s="85"/>
      <c r="K249" s="85"/>
      <c r="L249" s="85"/>
      <c r="M249" s="90"/>
      <c r="N249" s="90"/>
      <c r="O249" s="90"/>
      <c r="P249" s="90"/>
      <c r="Q249" s="90"/>
      <c r="R249" s="90"/>
      <c r="S249" s="85"/>
      <c r="T249" s="80"/>
      <c r="U249" s="93"/>
      <c r="V249" s="93"/>
      <c r="W249" s="93"/>
      <c r="X249" s="120"/>
      <c r="Y249" s="120"/>
      <c r="Z249" s="120"/>
      <c r="AA249" s="78"/>
    </row>
    <row r="250" spans="1:27" outlineLevel="1">
      <c r="A250" s="20"/>
      <c r="B250" s="82" t="s">
        <v>277</v>
      </c>
      <c r="C250" s="82" t="s">
        <v>278</v>
      </c>
      <c r="D250" s="83"/>
      <c r="E250" s="89">
        <v>2</v>
      </c>
      <c r="F250" s="85" t="s">
        <v>40</v>
      </c>
      <c r="G250" s="85"/>
      <c r="H250" s="85"/>
      <c r="I250" s="85"/>
      <c r="J250" s="85"/>
      <c r="K250" s="85"/>
      <c r="L250" s="85"/>
      <c r="M250" s="90"/>
      <c r="N250" s="90"/>
      <c r="O250" s="90"/>
      <c r="P250" s="90"/>
      <c r="Q250" s="90"/>
      <c r="R250" s="90"/>
      <c r="S250" s="90" t="s">
        <v>59</v>
      </c>
      <c r="T250" s="80"/>
      <c r="U250" s="93"/>
      <c r="V250" s="93"/>
      <c r="W250" s="93"/>
      <c r="X250" s="120"/>
      <c r="Y250" s="120"/>
      <c r="Z250" s="120"/>
      <c r="AA250" s="78"/>
    </row>
    <row r="251" spans="1:27" outlineLevel="1">
      <c r="A251" s="20"/>
      <c r="B251" s="82" t="s">
        <v>277</v>
      </c>
      <c r="C251" s="82" t="s">
        <v>278</v>
      </c>
      <c r="D251" s="83"/>
      <c r="E251" s="89">
        <v>1</v>
      </c>
      <c r="F251" s="85" t="s">
        <v>38</v>
      </c>
      <c r="G251" s="85"/>
      <c r="H251" s="85"/>
      <c r="I251" s="85"/>
      <c r="J251" s="85"/>
      <c r="K251" s="85"/>
      <c r="L251" s="85"/>
      <c r="M251" s="90"/>
      <c r="N251" s="90"/>
      <c r="O251" s="90"/>
      <c r="P251" s="90"/>
      <c r="Q251" s="90"/>
      <c r="R251" s="90"/>
      <c r="S251" s="85"/>
      <c r="T251" s="80"/>
      <c r="U251" s="93"/>
      <c r="V251" s="93"/>
      <c r="W251" s="93"/>
      <c r="X251" s="120"/>
      <c r="Y251" s="120"/>
      <c r="Z251" s="120"/>
      <c r="AA251" s="78"/>
    </row>
    <row r="252" spans="1:27">
      <c r="A252" s="21"/>
      <c r="B252" s="22"/>
      <c r="C252" s="22"/>
      <c r="D252" s="23">
        <f>SUM(D4:D251)</f>
        <v>104400002</v>
      </c>
      <c r="E252" s="24"/>
      <c r="F252" s="24"/>
      <c r="G252" s="24"/>
      <c r="H252" s="24"/>
      <c r="I252" s="24"/>
      <c r="J252" s="24"/>
      <c r="K252" s="24"/>
      <c r="L252" s="24"/>
      <c r="M252" s="25"/>
      <c r="N252" s="25"/>
      <c r="O252" s="25"/>
      <c r="P252" s="25"/>
      <c r="Q252" s="25"/>
      <c r="R252" s="25"/>
      <c r="S252" s="24"/>
      <c r="T252" s="24"/>
      <c r="U252" s="77"/>
      <c r="V252" s="77"/>
      <c r="W252" s="159"/>
      <c r="X252" s="24"/>
      <c r="Y252" s="24"/>
      <c r="Z252" s="155"/>
    </row>
  </sheetData>
  <autoFilter ref="B2:Z252"/>
  <mergeCells count="8">
    <mergeCell ref="U140:V140"/>
    <mergeCell ref="X140:Y140"/>
    <mergeCell ref="U1:W1"/>
    <mergeCell ref="X1:Z1"/>
    <mergeCell ref="U3:V3"/>
    <mergeCell ref="X3:Y3"/>
    <mergeCell ref="U83:V83"/>
    <mergeCell ref="X83:Y8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9"/>
  <sheetViews>
    <sheetView rightToLeft="1" zoomScaleNormal="100" workbookViewId="0">
      <selection activeCell="O15" sqref="O15"/>
    </sheetView>
  </sheetViews>
  <sheetFormatPr defaultColWidth="9" defaultRowHeight="15"/>
  <cols>
    <col min="1" max="16384" width="9" style="144"/>
  </cols>
  <sheetData>
    <row r="19" spans="8:8">
      <c r="H19" s="144" t="s">
        <v>335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9"/>
  <sheetViews>
    <sheetView rightToLeft="1" zoomScaleNormal="100" workbookViewId="0">
      <selection activeCell="Q17" sqref="Q17"/>
    </sheetView>
  </sheetViews>
  <sheetFormatPr defaultColWidth="9" defaultRowHeight="15"/>
  <cols>
    <col min="1" max="16384" width="9" style="144"/>
  </cols>
  <sheetData>
    <row r="19" spans="8:8">
      <c r="H19" s="144" t="s">
        <v>335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rightToLeft="1" topLeftCell="A7" zoomScaleNormal="100" workbookViewId="0">
      <selection activeCell="B18" sqref="B18"/>
    </sheetView>
  </sheetViews>
  <sheetFormatPr defaultColWidth="9" defaultRowHeight="14.25"/>
  <cols>
    <col min="1" max="1" width="23.85546875" style="74" bestFit="1" customWidth="1"/>
    <col min="2" max="9" width="6.140625" style="75" customWidth="1"/>
    <col min="10" max="10" width="24.42578125" style="74" hidden="1" customWidth="1"/>
    <col min="11" max="14" width="6.42578125" style="74" customWidth="1"/>
    <col min="15" max="16384" width="9" style="74"/>
  </cols>
  <sheetData>
    <row r="1" spans="1:14">
      <c r="D1" s="75">
        <v>0</v>
      </c>
      <c r="E1" s="75">
        <v>0</v>
      </c>
      <c r="M1" s="74">
        <v>0</v>
      </c>
      <c r="N1" s="74">
        <v>0</v>
      </c>
    </row>
    <row r="2" spans="1:14">
      <c r="A2" s="74" t="s">
        <v>321</v>
      </c>
      <c r="B2" s="75" t="s">
        <v>322</v>
      </c>
      <c r="C2" s="75" t="s">
        <v>323</v>
      </c>
      <c r="D2" s="75" t="s">
        <v>324</v>
      </c>
      <c r="E2" s="75" t="s">
        <v>325</v>
      </c>
      <c r="G2" s="75" t="s">
        <v>326</v>
      </c>
      <c r="H2" s="75" t="s">
        <v>327</v>
      </c>
      <c r="I2" s="75" t="s">
        <v>328</v>
      </c>
      <c r="J2" s="74" t="s">
        <v>329</v>
      </c>
      <c r="K2" s="75" t="s">
        <v>322</v>
      </c>
      <c r="L2" s="75" t="s">
        <v>323</v>
      </c>
      <c r="M2" s="75" t="s">
        <v>324</v>
      </c>
      <c r="N2" s="75" t="s">
        <v>325</v>
      </c>
    </row>
    <row r="3" spans="1:14">
      <c r="A3" s="145" t="s">
        <v>330</v>
      </c>
      <c r="B3" s="147" t="e">
        <f>INT(AVERAGE('برنامه 95 ـ 94'!V4:V82)*100)/100</f>
        <v>#DIV/0!</v>
      </c>
      <c r="C3" s="147">
        <f>F3</f>
        <v>5</v>
      </c>
      <c r="D3" s="146" t="e">
        <f>SIN(RADIANS(B3*180/C3))</f>
        <v>#DIV/0!</v>
      </c>
      <c r="E3" s="146" t="e">
        <f>-COS(RADIANS(B3*180/C3))</f>
        <v>#DIV/0!</v>
      </c>
      <c r="F3" s="147">
        <f>SUM(G3:I3)</f>
        <v>5</v>
      </c>
      <c r="G3" s="147">
        <v>3</v>
      </c>
      <c r="H3" s="147">
        <v>1</v>
      </c>
      <c r="I3" s="147">
        <v>1</v>
      </c>
      <c r="K3" s="147" t="e">
        <f>INT(AVERAGE('برنامه 95 ـ 94'!Y4:Y82)*100)/100</f>
        <v>#DIV/0!</v>
      </c>
      <c r="L3" s="148">
        <v>5</v>
      </c>
      <c r="M3" s="146" t="e">
        <f>SIN(RADIANS(K3*180/L3))</f>
        <v>#DIV/0!</v>
      </c>
      <c r="N3" s="146" t="e">
        <f>-COS(RADIANS(K3*180/L3))</f>
        <v>#DIV/0!</v>
      </c>
    </row>
    <row r="4" spans="1:14">
      <c r="A4" s="74" t="s">
        <v>182</v>
      </c>
      <c r="B4" s="75" t="e">
        <f>AVERAGE('برنامه 95 ـ 94'!V4:V18)</f>
        <v>#DIV/0!</v>
      </c>
      <c r="C4" s="75">
        <f t="shared" ref="C4:C10" si="0">F4</f>
        <v>5</v>
      </c>
      <c r="D4" s="76" t="e">
        <f t="shared" ref="D4:D10" si="1">SIN(RADIANS(B4*180/C4))</f>
        <v>#DIV/0!</v>
      </c>
      <c r="E4" s="76" t="e">
        <f t="shared" ref="E4:E10" si="2">-COS(RADIANS(B4*180/C4))</f>
        <v>#DIV/0!</v>
      </c>
      <c r="F4" s="75">
        <f>SUM(G4:I4)</f>
        <v>5</v>
      </c>
      <c r="G4" s="75">
        <v>2.5</v>
      </c>
      <c r="H4" s="75">
        <v>1.5</v>
      </c>
      <c r="I4" s="75">
        <v>1</v>
      </c>
      <c r="K4" s="75" t="e">
        <f>AVERAGE('برنامه 95 ـ 94'!Y4:Y18)</f>
        <v>#DIV/0!</v>
      </c>
      <c r="L4" s="75">
        <v>5</v>
      </c>
      <c r="M4" s="76" t="e">
        <f t="shared" ref="M4:M32" si="3">SIN(RADIANS(K4*180/L4))</f>
        <v>#DIV/0!</v>
      </c>
      <c r="N4" s="76" t="e">
        <f t="shared" ref="N4:N32" si="4">-COS(RADIANS(K4*180/L4))</f>
        <v>#DIV/0!</v>
      </c>
    </row>
    <row r="5" spans="1:14">
      <c r="A5" s="74" t="s">
        <v>331</v>
      </c>
      <c r="B5" s="75" t="e">
        <f>AVERAGE('برنامه 95 ـ 94'!V19:V24)</f>
        <v>#DIV/0!</v>
      </c>
      <c r="C5" s="75">
        <f t="shared" si="0"/>
        <v>5</v>
      </c>
      <c r="D5" s="76" t="e">
        <f t="shared" si="1"/>
        <v>#DIV/0!</v>
      </c>
      <c r="E5" s="76" t="e">
        <f t="shared" si="2"/>
        <v>#DIV/0!</v>
      </c>
      <c r="F5" s="75">
        <f>SUM(G5:I5)</f>
        <v>5</v>
      </c>
      <c r="G5" s="75">
        <v>2</v>
      </c>
      <c r="H5" s="75">
        <v>2</v>
      </c>
      <c r="I5" s="75">
        <v>1</v>
      </c>
      <c r="K5" s="75" t="e">
        <f>AVERAGE('برنامه 95 ـ 94'!Y19:Y24)</f>
        <v>#DIV/0!</v>
      </c>
      <c r="L5" s="75">
        <v>5</v>
      </c>
      <c r="M5" s="76" t="e">
        <f t="shared" si="3"/>
        <v>#DIV/0!</v>
      </c>
      <c r="N5" s="76" t="e">
        <f t="shared" si="4"/>
        <v>#DIV/0!</v>
      </c>
    </row>
    <row r="6" spans="1:14">
      <c r="A6" s="74" t="s">
        <v>332</v>
      </c>
      <c r="B6" s="75" t="e">
        <f>AVERAGE('برنامه 95 ـ 94'!V27:V29)</f>
        <v>#DIV/0!</v>
      </c>
      <c r="C6" s="75">
        <f t="shared" si="0"/>
        <v>5</v>
      </c>
      <c r="D6" s="76" t="e">
        <f t="shared" si="1"/>
        <v>#DIV/0!</v>
      </c>
      <c r="E6" s="76" t="e">
        <f t="shared" si="2"/>
        <v>#DIV/0!</v>
      </c>
      <c r="F6" s="75">
        <f t="shared" ref="F6:F32" si="5">SUM(G6:I6)</f>
        <v>5</v>
      </c>
      <c r="G6" s="75">
        <v>3</v>
      </c>
      <c r="H6" s="75">
        <v>1</v>
      </c>
      <c r="I6" s="75">
        <v>1</v>
      </c>
      <c r="K6" s="75" t="e">
        <f>AVERAGE('برنامه 95 ـ 94'!Y27:Y29)</f>
        <v>#DIV/0!</v>
      </c>
      <c r="L6" s="75">
        <v>5</v>
      </c>
      <c r="M6" s="76" t="e">
        <f t="shared" si="3"/>
        <v>#DIV/0!</v>
      </c>
      <c r="N6" s="76" t="e">
        <f t="shared" si="4"/>
        <v>#DIV/0!</v>
      </c>
    </row>
    <row r="7" spans="1:14">
      <c r="A7" s="74" t="s">
        <v>333</v>
      </c>
      <c r="B7" s="75" t="e">
        <f>AVERAGE('برنامه 95 ـ 94'!V30:V34)</f>
        <v>#DIV/0!</v>
      </c>
      <c r="C7" s="75">
        <f t="shared" si="0"/>
        <v>5</v>
      </c>
      <c r="D7" s="76" t="e">
        <f t="shared" si="1"/>
        <v>#DIV/0!</v>
      </c>
      <c r="E7" s="76" t="e">
        <f t="shared" si="2"/>
        <v>#DIV/0!</v>
      </c>
      <c r="F7" s="75">
        <f t="shared" si="5"/>
        <v>5</v>
      </c>
      <c r="G7" s="75">
        <v>2</v>
      </c>
      <c r="H7" s="75">
        <v>2</v>
      </c>
      <c r="I7" s="75">
        <v>1</v>
      </c>
      <c r="K7" s="75" t="e">
        <f>AVERAGE('برنامه 95 ـ 94'!Y30:Y34)</f>
        <v>#DIV/0!</v>
      </c>
      <c r="L7" s="75">
        <v>5</v>
      </c>
      <c r="M7" s="76" t="e">
        <f t="shared" si="3"/>
        <v>#DIV/0!</v>
      </c>
      <c r="N7" s="76" t="e">
        <f t="shared" si="4"/>
        <v>#DIV/0!</v>
      </c>
    </row>
    <row r="8" spans="1:14">
      <c r="A8" s="74" t="s">
        <v>198</v>
      </c>
      <c r="B8" s="75" t="e">
        <f>AVERAGE('برنامه 95 ـ 94'!V35:V38)</f>
        <v>#DIV/0!</v>
      </c>
      <c r="C8" s="75">
        <f t="shared" si="0"/>
        <v>5</v>
      </c>
      <c r="D8" s="76" t="e">
        <f t="shared" si="1"/>
        <v>#DIV/0!</v>
      </c>
      <c r="E8" s="76" t="e">
        <f t="shared" si="2"/>
        <v>#DIV/0!</v>
      </c>
      <c r="F8" s="75">
        <f t="shared" si="5"/>
        <v>5</v>
      </c>
      <c r="G8" s="75">
        <v>2</v>
      </c>
      <c r="H8" s="75">
        <v>1.5</v>
      </c>
      <c r="I8" s="75">
        <v>1.5</v>
      </c>
      <c r="K8" s="75" t="e">
        <f>AVERAGE('برنامه 95 ـ 94'!Y35:Y38)</f>
        <v>#DIV/0!</v>
      </c>
      <c r="L8" s="75">
        <v>5</v>
      </c>
      <c r="M8" s="76" t="e">
        <f t="shared" si="3"/>
        <v>#DIV/0!</v>
      </c>
      <c r="N8" s="76" t="e">
        <f t="shared" si="4"/>
        <v>#DIV/0!</v>
      </c>
    </row>
    <row r="9" spans="1:14">
      <c r="A9" s="74" t="s">
        <v>200</v>
      </c>
      <c r="B9" s="75" t="e">
        <f>AVERAGE('برنامه 95 ـ 94'!V39:V47)</f>
        <v>#DIV/0!</v>
      </c>
      <c r="C9" s="75">
        <v>5</v>
      </c>
      <c r="D9" s="76" t="e">
        <f t="shared" si="1"/>
        <v>#DIV/0!</v>
      </c>
      <c r="E9" s="76" t="e">
        <f t="shared" si="2"/>
        <v>#DIV/0!</v>
      </c>
      <c r="F9" s="75">
        <f t="shared" si="5"/>
        <v>5</v>
      </c>
      <c r="G9" s="75">
        <v>3</v>
      </c>
      <c r="H9" s="75">
        <v>1.5</v>
      </c>
      <c r="I9" s="75">
        <v>0.5</v>
      </c>
      <c r="K9" s="75" t="e">
        <f>AVERAGE('برنامه 95 ـ 94'!Y39:Y47)</f>
        <v>#DIV/0!</v>
      </c>
      <c r="L9" s="75">
        <v>5</v>
      </c>
      <c r="M9" s="76" t="e">
        <f t="shared" si="3"/>
        <v>#DIV/0!</v>
      </c>
      <c r="N9" s="76" t="e">
        <f t="shared" si="4"/>
        <v>#DIV/0!</v>
      </c>
    </row>
    <row r="10" spans="1:14">
      <c r="A10" s="74" t="s">
        <v>334</v>
      </c>
      <c r="B10" s="75" t="e">
        <f>AVERAGE('برنامه 95 ـ 94'!V59:V82)</f>
        <v>#DIV/0!</v>
      </c>
      <c r="C10" s="75">
        <f t="shared" si="0"/>
        <v>5</v>
      </c>
      <c r="D10" s="76" t="e">
        <f t="shared" si="1"/>
        <v>#DIV/0!</v>
      </c>
      <c r="E10" s="76" t="e">
        <f t="shared" si="2"/>
        <v>#DIV/0!</v>
      </c>
      <c r="F10" s="75">
        <f t="shared" si="5"/>
        <v>5</v>
      </c>
      <c r="G10" s="75">
        <v>2</v>
      </c>
      <c r="H10" s="75">
        <v>1</v>
      </c>
      <c r="I10" s="75">
        <v>2</v>
      </c>
      <c r="K10" s="75" t="e">
        <f>AVERAGE('برنامه 95 ـ 94'!Y59:Y82)</f>
        <v>#DIV/0!</v>
      </c>
      <c r="L10" s="75">
        <v>5</v>
      </c>
      <c r="M10" s="76" t="e">
        <f t="shared" si="3"/>
        <v>#DIV/0!</v>
      </c>
      <c r="N10" s="76" t="e">
        <f t="shared" si="4"/>
        <v>#DIV/0!</v>
      </c>
    </row>
    <row r="11" spans="1:14">
      <c r="A11" s="145" t="s">
        <v>340</v>
      </c>
      <c r="B11" s="147" t="e">
        <f>INT(AVERAGE('برنامه 95 ـ 94'!V84:V139)*100)/100</f>
        <v>#DIV/0!</v>
      </c>
      <c r="C11" s="147">
        <v>5</v>
      </c>
      <c r="D11" s="146" t="e">
        <f t="shared" ref="D11:D12" si="6">SIN(RADIANS(B11*180/C11))</f>
        <v>#DIV/0!</v>
      </c>
      <c r="E11" s="146" t="e">
        <f t="shared" ref="E11:E12" si="7">-COS(RADIANS(B11*180/C11))</f>
        <v>#DIV/0!</v>
      </c>
      <c r="F11" s="147">
        <f t="shared" si="5"/>
        <v>5</v>
      </c>
      <c r="G11" s="147">
        <v>3</v>
      </c>
      <c r="H11" s="147">
        <v>1</v>
      </c>
      <c r="I11" s="147">
        <v>1</v>
      </c>
      <c r="K11" s="147" t="e">
        <f>INT(AVERAGE('برنامه 95 ـ 94'!Y84:Y139)*100)/100</f>
        <v>#DIV/0!</v>
      </c>
      <c r="L11" s="148">
        <v>5</v>
      </c>
      <c r="M11" s="146" t="e">
        <f t="shared" si="3"/>
        <v>#DIV/0!</v>
      </c>
      <c r="N11" s="146" t="e">
        <f t="shared" si="4"/>
        <v>#DIV/0!</v>
      </c>
    </row>
    <row r="12" spans="1:14">
      <c r="A12" s="74" t="s">
        <v>341</v>
      </c>
      <c r="B12" s="76" t="e">
        <f>AVERAGE('برنامه 95 ـ 94'!V84:V87)</f>
        <v>#DIV/0!</v>
      </c>
      <c r="C12" s="76">
        <v>5</v>
      </c>
      <c r="D12" s="76" t="e">
        <f t="shared" si="6"/>
        <v>#DIV/0!</v>
      </c>
      <c r="E12" s="76" t="e">
        <f t="shared" si="7"/>
        <v>#DIV/0!</v>
      </c>
      <c r="F12" s="75">
        <f t="shared" si="5"/>
        <v>5</v>
      </c>
      <c r="G12" s="75">
        <v>3</v>
      </c>
      <c r="H12" s="75">
        <v>1</v>
      </c>
      <c r="I12" s="75">
        <v>1</v>
      </c>
      <c r="K12" s="76" t="e">
        <f>AVERAGE('برنامه 95 ـ 94'!Y84:Y87)</f>
        <v>#DIV/0!</v>
      </c>
      <c r="L12" s="75">
        <v>5</v>
      </c>
      <c r="M12" s="76" t="e">
        <f t="shared" si="3"/>
        <v>#DIV/0!</v>
      </c>
      <c r="N12" s="76" t="e">
        <f t="shared" si="4"/>
        <v>#DIV/0!</v>
      </c>
    </row>
    <row r="13" spans="1:14">
      <c r="A13" s="74" t="s">
        <v>110</v>
      </c>
      <c r="B13" s="75" t="e">
        <f>AVERAGE('برنامه 95 ـ 94'!V88:V93)</f>
        <v>#DIV/0!</v>
      </c>
      <c r="C13" s="75">
        <v>5</v>
      </c>
      <c r="D13" s="76" t="e">
        <f t="shared" ref="D13:D32" si="8">SIN(RADIANS(B13*180/C13))</f>
        <v>#DIV/0!</v>
      </c>
      <c r="E13" s="76" t="e">
        <f t="shared" ref="E13:E32" si="9">-COS(RADIANS(B13*180/C13))</f>
        <v>#DIV/0!</v>
      </c>
      <c r="F13" s="75">
        <f t="shared" si="5"/>
        <v>5</v>
      </c>
      <c r="G13" s="75">
        <v>3</v>
      </c>
      <c r="H13" s="75">
        <v>1</v>
      </c>
      <c r="I13" s="75">
        <v>1</v>
      </c>
      <c r="K13" s="75" t="e">
        <f>AVERAGE('برنامه 95 ـ 94'!Y88:Y93)</f>
        <v>#DIV/0!</v>
      </c>
      <c r="L13" s="75">
        <v>5</v>
      </c>
      <c r="M13" s="76" t="e">
        <f t="shared" si="3"/>
        <v>#DIV/0!</v>
      </c>
      <c r="N13" s="76" t="e">
        <f t="shared" si="4"/>
        <v>#DIV/0!</v>
      </c>
    </row>
    <row r="14" spans="1:14">
      <c r="A14" s="74" t="s">
        <v>342</v>
      </c>
      <c r="B14" s="75" t="e">
        <f>AVERAGE('برنامه 95 ـ 94'!V94:V98)</f>
        <v>#DIV/0!</v>
      </c>
      <c r="C14" s="75">
        <v>5</v>
      </c>
      <c r="D14" s="76" t="e">
        <f t="shared" si="8"/>
        <v>#DIV/0!</v>
      </c>
      <c r="E14" s="76" t="e">
        <f t="shared" si="9"/>
        <v>#DIV/0!</v>
      </c>
      <c r="F14" s="75">
        <f t="shared" si="5"/>
        <v>5</v>
      </c>
      <c r="G14" s="75">
        <v>3</v>
      </c>
      <c r="H14" s="75">
        <v>1</v>
      </c>
      <c r="I14" s="75">
        <v>1</v>
      </c>
      <c r="K14" s="75" t="e">
        <f>AVERAGE('برنامه 95 ـ 94'!Y94:Y98)</f>
        <v>#DIV/0!</v>
      </c>
      <c r="L14" s="75">
        <v>5</v>
      </c>
      <c r="M14" s="76" t="e">
        <f t="shared" si="3"/>
        <v>#DIV/0!</v>
      </c>
      <c r="N14" s="76" t="e">
        <f t="shared" si="4"/>
        <v>#DIV/0!</v>
      </c>
    </row>
    <row r="15" spans="1:14">
      <c r="A15" s="74" t="s">
        <v>343</v>
      </c>
      <c r="B15" s="75" t="e">
        <f>AVERAGE('برنامه 95 ـ 94'!V103:V104)</f>
        <v>#DIV/0!</v>
      </c>
      <c r="C15" s="75">
        <v>5</v>
      </c>
      <c r="D15" s="76" t="e">
        <f t="shared" si="8"/>
        <v>#DIV/0!</v>
      </c>
      <c r="E15" s="76" t="e">
        <f t="shared" si="9"/>
        <v>#DIV/0!</v>
      </c>
      <c r="F15" s="75">
        <f t="shared" si="5"/>
        <v>5</v>
      </c>
      <c r="G15" s="75">
        <v>3</v>
      </c>
      <c r="H15" s="75">
        <v>1</v>
      </c>
      <c r="I15" s="75">
        <v>1</v>
      </c>
      <c r="K15" s="75" t="e">
        <f>AVERAGE('برنامه 95 ـ 94'!Y103:Y104)</f>
        <v>#DIV/0!</v>
      </c>
      <c r="L15" s="75">
        <v>5</v>
      </c>
      <c r="M15" s="76" t="e">
        <f t="shared" si="3"/>
        <v>#DIV/0!</v>
      </c>
      <c r="N15" s="76" t="e">
        <f t="shared" si="4"/>
        <v>#DIV/0!</v>
      </c>
    </row>
    <row r="16" spans="1:14">
      <c r="A16" s="74" t="s">
        <v>115</v>
      </c>
      <c r="B16" s="75" t="e">
        <f>AVERAGE('برنامه 95 ـ 94'!V105:V109)</f>
        <v>#DIV/0!</v>
      </c>
      <c r="C16" s="75">
        <v>5</v>
      </c>
      <c r="D16" s="76" t="e">
        <f t="shared" si="8"/>
        <v>#DIV/0!</v>
      </c>
      <c r="E16" s="76" t="e">
        <f t="shared" si="9"/>
        <v>#DIV/0!</v>
      </c>
      <c r="F16" s="75">
        <f t="shared" si="5"/>
        <v>5</v>
      </c>
      <c r="G16" s="75">
        <v>3</v>
      </c>
      <c r="H16" s="75">
        <v>1</v>
      </c>
      <c r="I16" s="75">
        <v>1</v>
      </c>
      <c r="K16" s="75" t="e">
        <f>AVERAGE('برنامه 95 ـ 94'!Y105:Y109)</f>
        <v>#DIV/0!</v>
      </c>
      <c r="L16" s="75">
        <v>5</v>
      </c>
      <c r="M16" s="76" t="e">
        <f t="shared" si="3"/>
        <v>#DIV/0!</v>
      </c>
      <c r="N16" s="76" t="e">
        <f t="shared" si="4"/>
        <v>#DIV/0!</v>
      </c>
    </row>
    <row r="17" spans="1:14">
      <c r="A17" s="74" t="s">
        <v>117</v>
      </c>
      <c r="B17" s="75" t="e">
        <f>AVERAGE('برنامه 95 ـ 94'!V110)</f>
        <v>#DIV/0!</v>
      </c>
      <c r="C17" s="75">
        <v>5</v>
      </c>
      <c r="D17" s="76" t="e">
        <f t="shared" si="8"/>
        <v>#DIV/0!</v>
      </c>
      <c r="E17" s="76" t="e">
        <f t="shared" si="9"/>
        <v>#DIV/0!</v>
      </c>
      <c r="F17" s="75">
        <f t="shared" si="5"/>
        <v>5</v>
      </c>
      <c r="G17" s="75">
        <v>3</v>
      </c>
      <c r="H17" s="75">
        <v>1</v>
      </c>
      <c r="I17" s="75">
        <v>1</v>
      </c>
      <c r="K17" s="75" t="e">
        <f>AVERAGE('برنامه 95 ـ 94'!Y110)</f>
        <v>#DIV/0!</v>
      </c>
      <c r="L17" s="75">
        <v>5</v>
      </c>
      <c r="M17" s="76" t="e">
        <f t="shared" si="3"/>
        <v>#DIV/0!</v>
      </c>
      <c r="N17" s="76" t="e">
        <f t="shared" si="4"/>
        <v>#DIV/0!</v>
      </c>
    </row>
    <row r="18" spans="1:14">
      <c r="A18" s="74" t="s">
        <v>119</v>
      </c>
      <c r="B18" s="75" t="e">
        <f>AVERAGE('برنامه 95 ـ 94'!V123:V139)</f>
        <v>#DIV/0!</v>
      </c>
      <c r="C18" s="75">
        <v>5</v>
      </c>
      <c r="D18" s="76" t="e">
        <f t="shared" si="8"/>
        <v>#DIV/0!</v>
      </c>
      <c r="E18" s="76" t="e">
        <f t="shared" si="9"/>
        <v>#DIV/0!</v>
      </c>
      <c r="F18" s="75">
        <f t="shared" si="5"/>
        <v>5</v>
      </c>
      <c r="G18" s="75">
        <v>3</v>
      </c>
      <c r="H18" s="75">
        <v>1</v>
      </c>
      <c r="I18" s="75">
        <v>1</v>
      </c>
      <c r="K18" s="75" t="e">
        <f>AVERAGE('برنامه 95 ـ 94'!Y123:Y139)</f>
        <v>#DIV/0!</v>
      </c>
      <c r="L18" s="75">
        <v>5</v>
      </c>
      <c r="M18" s="76" t="e">
        <f t="shared" si="3"/>
        <v>#DIV/0!</v>
      </c>
      <c r="N18" s="76" t="e">
        <f t="shared" si="4"/>
        <v>#DIV/0!</v>
      </c>
    </row>
    <row r="19" spans="1:14">
      <c r="A19" s="145" t="s">
        <v>344</v>
      </c>
      <c r="B19" s="146" t="e">
        <f>AVERAGE('برنامه 95 ـ 94'!V141:V251)</f>
        <v>#DIV/0!</v>
      </c>
      <c r="C19" s="147">
        <v>5</v>
      </c>
      <c r="D19" s="147" t="e">
        <f t="shared" si="8"/>
        <v>#DIV/0!</v>
      </c>
      <c r="E19" s="147" t="e">
        <f t="shared" si="9"/>
        <v>#DIV/0!</v>
      </c>
      <c r="F19" s="147">
        <f t="shared" si="5"/>
        <v>5</v>
      </c>
      <c r="G19" s="147">
        <v>3</v>
      </c>
      <c r="H19" s="147">
        <v>1</v>
      </c>
      <c r="I19" s="147">
        <v>1</v>
      </c>
      <c r="K19" s="146" t="e">
        <f>AVERAGE('برنامه 95 ـ 94'!Y141:Y251)</f>
        <v>#DIV/0!</v>
      </c>
      <c r="L19" s="148">
        <v>5</v>
      </c>
      <c r="M19" s="147" t="e">
        <f t="shared" si="3"/>
        <v>#DIV/0!</v>
      </c>
      <c r="N19" s="147" t="e">
        <f t="shared" si="4"/>
        <v>#DIV/0!</v>
      </c>
    </row>
    <row r="20" spans="1:14">
      <c r="A20" s="74" t="s">
        <v>141</v>
      </c>
      <c r="B20" s="76" t="e">
        <f>AVERAGE('برنامه 95 ـ 94'!V141:V143)</f>
        <v>#DIV/0!</v>
      </c>
      <c r="C20" s="75">
        <v>5</v>
      </c>
      <c r="D20" s="75" t="e">
        <f t="shared" si="8"/>
        <v>#DIV/0!</v>
      </c>
      <c r="E20" s="75" t="e">
        <f t="shared" si="9"/>
        <v>#DIV/0!</v>
      </c>
      <c r="F20" s="75">
        <f t="shared" si="5"/>
        <v>5</v>
      </c>
      <c r="G20" s="75">
        <v>3</v>
      </c>
      <c r="H20" s="75">
        <v>1</v>
      </c>
      <c r="I20" s="75">
        <v>1</v>
      </c>
      <c r="K20" s="76" t="e">
        <f>AVERAGE('برنامه 95 ـ 94'!Y141:Y143)</f>
        <v>#DIV/0!</v>
      </c>
      <c r="L20" s="75">
        <v>5</v>
      </c>
      <c r="M20" s="75" t="e">
        <f t="shared" si="3"/>
        <v>#DIV/0!</v>
      </c>
      <c r="N20" s="75" t="e">
        <f t="shared" si="4"/>
        <v>#DIV/0!</v>
      </c>
    </row>
    <row r="21" spans="1:14">
      <c r="A21" s="74" t="s">
        <v>143</v>
      </c>
      <c r="B21" s="76" t="e">
        <f>AVERAGE('برنامه 95 ـ 94'!V149:V154)</f>
        <v>#DIV/0!</v>
      </c>
      <c r="C21" s="75">
        <v>5</v>
      </c>
      <c r="D21" s="75" t="e">
        <f t="shared" si="8"/>
        <v>#DIV/0!</v>
      </c>
      <c r="E21" s="75" t="e">
        <f t="shared" si="9"/>
        <v>#DIV/0!</v>
      </c>
      <c r="F21" s="75">
        <f t="shared" si="5"/>
        <v>5</v>
      </c>
      <c r="G21" s="75">
        <v>3</v>
      </c>
      <c r="H21" s="75">
        <v>1</v>
      </c>
      <c r="I21" s="75">
        <v>1</v>
      </c>
      <c r="K21" s="76" t="e">
        <f>AVERAGE('برنامه 95 ـ 94'!Y149:Y154)</f>
        <v>#DIV/0!</v>
      </c>
      <c r="L21" s="75">
        <v>5</v>
      </c>
      <c r="M21" s="75" t="e">
        <f t="shared" si="3"/>
        <v>#DIV/0!</v>
      </c>
      <c r="N21" s="75" t="e">
        <f t="shared" si="4"/>
        <v>#DIV/0!</v>
      </c>
    </row>
    <row r="22" spans="1:14">
      <c r="A22" s="74" t="s">
        <v>131</v>
      </c>
      <c r="B22" s="76" t="e">
        <f>AVERAGE('برنامه 95 ـ 94'!V155:V163)</f>
        <v>#DIV/0!</v>
      </c>
      <c r="C22" s="75">
        <v>5</v>
      </c>
      <c r="D22" s="75" t="e">
        <f t="shared" si="8"/>
        <v>#DIV/0!</v>
      </c>
      <c r="E22" s="75" t="e">
        <f t="shared" si="9"/>
        <v>#DIV/0!</v>
      </c>
      <c r="F22" s="75">
        <f t="shared" si="5"/>
        <v>5</v>
      </c>
      <c r="G22" s="75">
        <v>3</v>
      </c>
      <c r="H22" s="75">
        <v>1</v>
      </c>
      <c r="I22" s="75">
        <v>1</v>
      </c>
      <c r="K22" s="76" t="e">
        <f>AVERAGE('برنامه 95 ـ 94'!Y155:Y163)</f>
        <v>#DIV/0!</v>
      </c>
      <c r="L22" s="75">
        <v>5</v>
      </c>
      <c r="M22" s="75" t="e">
        <f t="shared" si="3"/>
        <v>#DIV/0!</v>
      </c>
      <c r="N22" s="75" t="e">
        <f t="shared" si="4"/>
        <v>#DIV/0!</v>
      </c>
    </row>
    <row r="23" spans="1:14">
      <c r="A23" s="74" t="s">
        <v>137</v>
      </c>
      <c r="B23" s="76" t="e">
        <f>AVERAGE('برنامه 95 ـ 94'!V164:V170)</f>
        <v>#DIV/0!</v>
      </c>
      <c r="C23" s="75">
        <v>5</v>
      </c>
      <c r="D23" s="75" t="e">
        <f t="shared" si="8"/>
        <v>#DIV/0!</v>
      </c>
      <c r="E23" s="75" t="e">
        <f t="shared" si="9"/>
        <v>#DIV/0!</v>
      </c>
      <c r="F23" s="75">
        <f t="shared" si="5"/>
        <v>5</v>
      </c>
      <c r="G23" s="75">
        <v>3</v>
      </c>
      <c r="H23" s="75">
        <v>1</v>
      </c>
      <c r="I23" s="75">
        <v>1</v>
      </c>
      <c r="K23" s="76" t="e">
        <f>AVERAGE('برنامه 95 ـ 94'!Y164:Y170)</f>
        <v>#DIV/0!</v>
      </c>
      <c r="L23" s="75">
        <v>5</v>
      </c>
      <c r="M23" s="75" t="e">
        <f t="shared" si="3"/>
        <v>#DIV/0!</v>
      </c>
      <c r="N23" s="75" t="e">
        <f t="shared" si="4"/>
        <v>#DIV/0!</v>
      </c>
    </row>
    <row r="24" spans="1:14">
      <c r="A24" s="74" t="s">
        <v>230</v>
      </c>
      <c r="B24" s="76" t="e">
        <f>AVERAGE('برنامه 95 ـ 94'!V171:V172)</f>
        <v>#DIV/0!</v>
      </c>
      <c r="C24" s="75">
        <v>5</v>
      </c>
      <c r="D24" s="75" t="e">
        <f t="shared" si="8"/>
        <v>#DIV/0!</v>
      </c>
      <c r="E24" s="75" t="e">
        <f t="shared" si="9"/>
        <v>#DIV/0!</v>
      </c>
      <c r="F24" s="75">
        <f t="shared" si="5"/>
        <v>5</v>
      </c>
      <c r="G24" s="75">
        <v>3</v>
      </c>
      <c r="H24" s="75">
        <v>1</v>
      </c>
      <c r="I24" s="75">
        <v>1</v>
      </c>
      <c r="K24" s="76" t="e">
        <f>AVERAGE('برنامه 95 ـ 94'!Y171:Y172)</f>
        <v>#DIV/0!</v>
      </c>
      <c r="L24" s="75">
        <v>5</v>
      </c>
      <c r="M24" s="75" t="e">
        <f t="shared" si="3"/>
        <v>#DIV/0!</v>
      </c>
      <c r="N24" s="75" t="e">
        <f t="shared" si="4"/>
        <v>#DIV/0!</v>
      </c>
    </row>
    <row r="25" spans="1:14">
      <c r="A25" s="74" t="s">
        <v>139</v>
      </c>
      <c r="B25" s="76" t="e">
        <f>AVERAGE('برنامه 95 ـ 94'!V174:V175)</f>
        <v>#DIV/0!</v>
      </c>
      <c r="C25" s="75">
        <v>5</v>
      </c>
      <c r="D25" s="75" t="e">
        <f t="shared" si="8"/>
        <v>#DIV/0!</v>
      </c>
      <c r="E25" s="75" t="e">
        <f t="shared" si="9"/>
        <v>#DIV/0!</v>
      </c>
      <c r="F25" s="75">
        <f t="shared" si="5"/>
        <v>5</v>
      </c>
      <c r="G25" s="75">
        <v>3</v>
      </c>
      <c r="H25" s="75">
        <v>1</v>
      </c>
      <c r="I25" s="75">
        <v>1</v>
      </c>
      <c r="K25" s="76" t="e">
        <f>AVERAGE('برنامه 95 ـ 94'!Y174:Y175)</f>
        <v>#DIV/0!</v>
      </c>
      <c r="L25" s="75">
        <v>5</v>
      </c>
      <c r="M25" s="75" t="e">
        <f t="shared" si="3"/>
        <v>#DIV/0!</v>
      </c>
      <c r="N25" s="75" t="e">
        <f t="shared" si="4"/>
        <v>#DIV/0!</v>
      </c>
    </row>
    <row r="26" spans="1:14">
      <c r="A26" s="74" t="s">
        <v>125</v>
      </c>
      <c r="B26" s="76" t="e">
        <f>AVERAGE('برنامه 95 ـ 94'!V176:V186)</f>
        <v>#DIV/0!</v>
      </c>
      <c r="C26" s="75">
        <v>5</v>
      </c>
      <c r="D26" s="75" t="e">
        <f t="shared" si="8"/>
        <v>#DIV/0!</v>
      </c>
      <c r="E26" s="75" t="e">
        <f t="shared" si="9"/>
        <v>#DIV/0!</v>
      </c>
      <c r="F26" s="75">
        <f t="shared" si="5"/>
        <v>5</v>
      </c>
      <c r="G26" s="75">
        <v>3</v>
      </c>
      <c r="H26" s="75">
        <v>1</v>
      </c>
      <c r="I26" s="75">
        <v>1</v>
      </c>
      <c r="K26" s="76" t="e">
        <f>AVERAGE('برنامه 95 ـ 94'!Y176:Y186)</f>
        <v>#DIV/0!</v>
      </c>
      <c r="L26" s="75">
        <v>5</v>
      </c>
      <c r="M26" s="75" t="e">
        <f t="shared" si="3"/>
        <v>#DIV/0!</v>
      </c>
      <c r="N26" s="75" t="e">
        <f t="shared" si="4"/>
        <v>#DIV/0!</v>
      </c>
    </row>
    <row r="27" spans="1:14">
      <c r="A27" s="74" t="s">
        <v>146</v>
      </c>
      <c r="B27" s="76" t="e">
        <f>AVERAGE('برنامه 95 ـ 94'!V197:V199)</f>
        <v>#DIV/0!</v>
      </c>
      <c r="C27" s="75">
        <v>5</v>
      </c>
      <c r="D27" s="75" t="e">
        <f t="shared" si="8"/>
        <v>#DIV/0!</v>
      </c>
      <c r="E27" s="75" t="e">
        <f t="shared" si="9"/>
        <v>#DIV/0!</v>
      </c>
      <c r="F27" s="75">
        <f t="shared" si="5"/>
        <v>5</v>
      </c>
      <c r="G27" s="75">
        <v>3</v>
      </c>
      <c r="H27" s="75">
        <v>1</v>
      </c>
      <c r="I27" s="75">
        <v>1</v>
      </c>
      <c r="K27" s="76" t="e">
        <f>AVERAGE('برنامه 95 ـ 94'!Y197:Y199)</f>
        <v>#DIV/0!</v>
      </c>
      <c r="L27" s="75">
        <v>5</v>
      </c>
      <c r="M27" s="75" t="e">
        <f t="shared" si="3"/>
        <v>#DIV/0!</v>
      </c>
      <c r="N27" s="75" t="e">
        <f t="shared" si="4"/>
        <v>#DIV/0!</v>
      </c>
    </row>
    <row r="28" spans="1:14">
      <c r="A28" s="74" t="s">
        <v>276</v>
      </c>
      <c r="B28" s="76" t="e">
        <f>AVERAGE('برنامه 95 ـ 94'!V203)</f>
        <v>#DIV/0!</v>
      </c>
      <c r="C28" s="75">
        <v>5</v>
      </c>
      <c r="D28" s="75" t="e">
        <f t="shared" si="8"/>
        <v>#DIV/0!</v>
      </c>
      <c r="E28" s="75" t="e">
        <f t="shared" si="9"/>
        <v>#DIV/0!</v>
      </c>
      <c r="F28" s="75">
        <f t="shared" si="5"/>
        <v>5</v>
      </c>
      <c r="G28" s="75">
        <v>3</v>
      </c>
      <c r="H28" s="75">
        <v>1</v>
      </c>
      <c r="I28" s="75">
        <v>1</v>
      </c>
      <c r="K28" s="76" t="e">
        <f>AVERAGE('برنامه 95 ـ 94'!Y203)</f>
        <v>#DIV/0!</v>
      </c>
      <c r="L28" s="75">
        <v>5</v>
      </c>
      <c r="M28" s="75" t="e">
        <f t="shared" si="3"/>
        <v>#DIV/0!</v>
      </c>
      <c r="N28" s="75" t="e">
        <f t="shared" si="4"/>
        <v>#DIV/0!</v>
      </c>
    </row>
    <row r="29" spans="1:14">
      <c r="A29" s="74" t="s">
        <v>149</v>
      </c>
      <c r="B29" s="76" t="e">
        <f>AVERAGE('برنامه 95 ـ 94'!V215)</f>
        <v>#DIV/0!</v>
      </c>
      <c r="C29" s="75">
        <v>5</v>
      </c>
      <c r="D29" s="75" t="e">
        <f t="shared" si="8"/>
        <v>#DIV/0!</v>
      </c>
      <c r="E29" s="75" t="e">
        <f t="shared" si="9"/>
        <v>#DIV/0!</v>
      </c>
      <c r="F29" s="75">
        <f t="shared" si="5"/>
        <v>5</v>
      </c>
      <c r="G29" s="75">
        <v>3</v>
      </c>
      <c r="H29" s="75">
        <v>1</v>
      </c>
      <c r="I29" s="75">
        <v>1</v>
      </c>
      <c r="K29" s="76" t="e">
        <f>AVERAGE('برنامه 95 ـ 94'!Y215)</f>
        <v>#DIV/0!</v>
      </c>
      <c r="L29" s="75">
        <v>5</v>
      </c>
      <c r="M29" s="75" t="e">
        <f t="shared" si="3"/>
        <v>#DIV/0!</v>
      </c>
      <c r="N29" s="75" t="e">
        <f t="shared" si="4"/>
        <v>#DIV/0!</v>
      </c>
    </row>
    <row r="30" spans="1:14">
      <c r="A30" s="74" t="s">
        <v>123</v>
      </c>
      <c r="B30" s="76" t="e">
        <f>AVERAGE('برنامه 95 ـ 94'!V216:V218)</f>
        <v>#DIV/0!</v>
      </c>
      <c r="C30" s="75">
        <v>5</v>
      </c>
      <c r="D30" s="75" t="e">
        <f t="shared" si="8"/>
        <v>#DIV/0!</v>
      </c>
      <c r="E30" s="75" t="e">
        <f t="shared" si="9"/>
        <v>#DIV/0!</v>
      </c>
      <c r="F30" s="75">
        <f t="shared" si="5"/>
        <v>5</v>
      </c>
      <c r="G30" s="75">
        <v>3</v>
      </c>
      <c r="H30" s="75">
        <v>1</v>
      </c>
      <c r="I30" s="75">
        <v>1</v>
      </c>
      <c r="K30" s="76" t="e">
        <f>AVERAGE('برنامه 95 ـ 94'!Y216:Y218)</f>
        <v>#DIV/0!</v>
      </c>
      <c r="L30" s="75">
        <v>5</v>
      </c>
      <c r="M30" s="75" t="e">
        <f t="shared" si="3"/>
        <v>#DIV/0!</v>
      </c>
      <c r="N30" s="75" t="e">
        <f t="shared" si="4"/>
        <v>#DIV/0!</v>
      </c>
    </row>
    <row r="31" spans="1:14">
      <c r="A31" s="74" t="s">
        <v>134</v>
      </c>
      <c r="B31" s="76" t="e">
        <f>AVERAGE('برنامه 95 ـ 94'!V219:V235)</f>
        <v>#DIV/0!</v>
      </c>
      <c r="C31" s="75">
        <v>5</v>
      </c>
      <c r="D31" s="75" t="e">
        <f t="shared" si="8"/>
        <v>#DIV/0!</v>
      </c>
      <c r="E31" s="75" t="e">
        <f t="shared" si="9"/>
        <v>#DIV/0!</v>
      </c>
      <c r="F31" s="75">
        <f t="shared" si="5"/>
        <v>5</v>
      </c>
      <c r="G31" s="75">
        <v>3</v>
      </c>
      <c r="H31" s="75">
        <v>1</v>
      </c>
      <c r="I31" s="75">
        <v>1</v>
      </c>
      <c r="K31" s="76" t="e">
        <f>AVERAGE('برنامه 95 ـ 94'!Y219:Y235)</f>
        <v>#DIV/0!</v>
      </c>
      <c r="L31" s="75">
        <v>5</v>
      </c>
      <c r="M31" s="75" t="e">
        <f t="shared" si="3"/>
        <v>#DIV/0!</v>
      </c>
      <c r="N31" s="75" t="e">
        <f t="shared" si="4"/>
        <v>#DIV/0!</v>
      </c>
    </row>
    <row r="32" spans="1:14">
      <c r="A32" s="74" t="s">
        <v>277</v>
      </c>
      <c r="B32" s="76" t="e">
        <f>AVERAGE('برنامه 95 ـ 94'!V250:V251)</f>
        <v>#DIV/0!</v>
      </c>
      <c r="C32" s="75">
        <v>5</v>
      </c>
      <c r="D32" s="75" t="e">
        <f t="shared" si="8"/>
        <v>#DIV/0!</v>
      </c>
      <c r="E32" s="75" t="e">
        <f t="shared" si="9"/>
        <v>#DIV/0!</v>
      </c>
      <c r="F32" s="75">
        <f t="shared" si="5"/>
        <v>5</v>
      </c>
      <c r="G32" s="75">
        <v>3</v>
      </c>
      <c r="H32" s="75">
        <v>1</v>
      </c>
      <c r="I32" s="75">
        <v>1</v>
      </c>
      <c r="K32" s="76" t="e">
        <f>AVERAGE('برنامه 95 ـ 94'!Y250:Y251)</f>
        <v>#DIV/0!</v>
      </c>
      <c r="L32" s="75">
        <v>5</v>
      </c>
      <c r="M32" s="75" t="e">
        <f t="shared" si="3"/>
        <v>#DIV/0!</v>
      </c>
      <c r="N32" s="75" t="e">
        <f t="shared" si="4"/>
        <v>#DIV/0!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rightToLeft="1" workbookViewId="0">
      <selection activeCell="K15" sqref="K15"/>
    </sheetView>
  </sheetViews>
  <sheetFormatPr defaultColWidth="9" defaultRowHeight="15"/>
  <cols>
    <col min="1" max="3" width="9" style="60"/>
    <col min="4" max="4" width="12" style="60" customWidth="1"/>
    <col min="5" max="5" width="8.5703125" style="60" customWidth="1"/>
    <col min="6" max="6" width="13.28515625" style="60" customWidth="1"/>
    <col min="7" max="7" width="13.42578125" style="60" customWidth="1"/>
    <col min="8" max="8" width="18.140625" style="60" customWidth="1"/>
    <col min="9" max="16384" width="9" style="60"/>
  </cols>
  <sheetData>
    <row r="1" spans="2:8" ht="15.75" thickBot="1">
      <c r="D1" s="61">
        <v>0.7</v>
      </c>
      <c r="E1" s="61">
        <v>0.4</v>
      </c>
    </row>
    <row r="2" spans="2:8" ht="22.5" customHeight="1" thickBot="1">
      <c r="B2" s="62" t="s">
        <v>308</v>
      </c>
      <c r="C2" s="63" t="s">
        <v>309</v>
      </c>
      <c r="D2" s="63" t="s">
        <v>310</v>
      </c>
      <c r="E2" s="63" t="s">
        <v>311</v>
      </c>
      <c r="F2" s="63" t="s">
        <v>312</v>
      </c>
      <c r="G2" s="63" t="s">
        <v>313</v>
      </c>
      <c r="H2" s="64" t="s">
        <v>314</v>
      </c>
    </row>
    <row r="3" spans="2:8">
      <c r="B3" s="65" t="s">
        <v>60</v>
      </c>
      <c r="C3" s="66">
        <v>15</v>
      </c>
      <c r="D3" s="66">
        <v>7</v>
      </c>
      <c r="E3" s="66">
        <f>IF(D3&gt;=C3,0,C3-D3)</f>
        <v>8</v>
      </c>
      <c r="F3" s="66">
        <v>4.8</v>
      </c>
      <c r="G3" s="66">
        <v>0.5</v>
      </c>
      <c r="H3" s="67">
        <f>D3*F3*$D$1+E3*F3*$E$1</f>
        <v>38.879999999999995</v>
      </c>
    </row>
    <row r="4" spans="2:8">
      <c r="B4" s="68" t="s">
        <v>61</v>
      </c>
      <c r="C4" s="69">
        <v>30</v>
      </c>
      <c r="D4" s="69">
        <v>20</v>
      </c>
      <c r="E4" s="69">
        <f t="shared" ref="E4:E10" si="0">IF(D4&gt;=C4,0,C4-D4)</f>
        <v>10</v>
      </c>
      <c r="F4" s="69">
        <v>5</v>
      </c>
      <c r="G4" s="69">
        <v>0.5</v>
      </c>
      <c r="H4" s="70">
        <f t="shared" ref="H4:H10" si="1">D4*F4*$D$1+E4*F4*$E$1</f>
        <v>90</v>
      </c>
    </row>
    <row r="5" spans="2:8">
      <c r="B5" s="68" t="s">
        <v>53</v>
      </c>
      <c r="C5" s="69">
        <v>32</v>
      </c>
      <c r="D5" s="69">
        <v>34</v>
      </c>
      <c r="E5" s="69">
        <f t="shared" si="0"/>
        <v>0</v>
      </c>
      <c r="F5" s="69">
        <v>5.5</v>
      </c>
      <c r="G5" s="69">
        <v>0.5</v>
      </c>
      <c r="H5" s="70">
        <f t="shared" si="1"/>
        <v>130.9</v>
      </c>
    </row>
    <row r="6" spans="2:8">
      <c r="B6" s="68" t="s">
        <v>54</v>
      </c>
      <c r="C6" s="69">
        <v>32</v>
      </c>
      <c r="D6" s="69">
        <v>30</v>
      </c>
      <c r="E6" s="69">
        <f t="shared" si="0"/>
        <v>2</v>
      </c>
      <c r="F6" s="69">
        <v>5.5</v>
      </c>
      <c r="G6" s="69">
        <v>0.5</v>
      </c>
      <c r="H6" s="70">
        <f t="shared" si="1"/>
        <v>119.89999999999999</v>
      </c>
    </row>
    <row r="7" spans="2:8">
      <c r="B7" s="68" t="s">
        <v>55</v>
      </c>
      <c r="C7" s="69">
        <v>15</v>
      </c>
      <c r="D7" s="69">
        <v>14</v>
      </c>
      <c r="E7" s="69">
        <f t="shared" si="0"/>
        <v>1</v>
      </c>
      <c r="F7" s="69">
        <v>5.5</v>
      </c>
      <c r="G7" s="69">
        <v>0.5</v>
      </c>
      <c r="H7" s="70">
        <f t="shared" si="1"/>
        <v>56.1</v>
      </c>
    </row>
    <row r="8" spans="2:8">
      <c r="B8" s="68" t="s">
        <v>56</v>
      </c>
      <c r="C8" s="69">
        <v>15</v>
      </c>
      <c r="D8" s="69">
        <v>7</v>
      </c>
      <c r="E8" s="69">
        <f t="shared" si="0"/>
        <v>8</v>
      </c>
      <c r="F8" s="69">
        <v>5.5</v>
      </c>
      <c r="G8" s="69">
        <v>0.5</v>
      </c>
      <c r="H8" s="70">
        <f t="shared" si="1"/>
        <v>44.55</v>
      </c>
    </row>
    <row r="9" spans="2:8">
      <c r="B9" s="68" t="s">
        <v>57</v>
      </c>
      <c r="C9" s="69">
        <v>15</v>
      </c>
      <c r="D9" s="69">
        <v>6</v>
      </c>
      <c r="E9" s="69">
        <f t="shared" si="0"/>
        <v>9</v>
      </c>
      <c r="F9" s="69">
        <v>6.2</v>
      </c>
      <c r="G9" s="69">
        <v>0.5</v>
      </c>
      <c r="H9" s="70">
        <f t="shared" si="1"/>
        <v>48.36</v>
      </c>
    </row>
    <row r="10" spans="2:8" ht="15.75" thickBot="1">
      <c r="B10" s="71" t="s">
        <v>57</v>
      </c>
      <c r="C10" s="72">
        <v>15</v>
      </c>
      <c r="D10" s="72">
        <v>2</v>
      </c>
      <c r="E10" s="72">
        <f t="shared" si="0"/>
        <v>13</v>
      </c>
      <c r="F10" s="72">
        <v>6.2</v>
      </c>
      <c r="G10" s="72">
        <v>0.5</v>
      </c>
      <c r="H10" s="73">
        <f t="shared" si="1"/>
        <v>40.92</v>
      </c>
    </row>
    <row r="11" spans="2:8" ht="21" customHeight="1"/>
    <row r="12" spans="2:8" ht="15.75" thickBot="1"/>
    <row r="13" spans="2:8" ht="27.75" customHeight="1" thickTop="1">
      <c r="B13" s="177" t="s">
        <v>315</v>
      </c>
      <c r="C13" s="178"/>
      <c r="D13" s="178"/>
      <c r="E13" s="178"/>
      <c r="F13" s="179">
        <f>SUM(H3:H10)</f>
        <v>569.6099999999999</v>
      </c>
      <c r="G13" s="179"/>
      <c r="H13" s="180"/>
    </row>
    <row r="14" spans="2:8" ht="27.75" customHeight="1">
      <c r="B14" s="181" t="s">
        <v>316</v>
      </c>
      <c r="C14" s="182"/>
      <c r="D14" s="182"/>
      <c r="E14" s="182"/>
      <c r="F14" s="183">
        <f>SUMPRODUCT(G3:G10,D3:D10)</f>
        <v>60</v>
      </c>
      <c r="G14" s="183"/>
      <c r="H14" s="184"/>
    </row>
    <row r="15" spans="2:8" ht="27.75" customHeight="1">
      <c r="B15" s="181" t="s">
        <v>317</v>
      </c>
      <c r="C15" s="182"/>
      <c r="D15" s="182"/>
      <c r="E15" s="182"/>
      <c r="F15" s="183"/>
      <c r="G15" s="183"/>
      <c r="H15" s="184"/>
    </row>
    <row r="16" spans="2:8" ht="27.75" customHeight="1" thickBot="1">
      <c r="B16" s="173" t="s">
        <v>318</v>
      </c>
      <c r="C16" s="174"/>
      <c r="D16" s="174"/>
      <c r="E16" s="174"/>
      <c r="F16" s="175"/>
      <c r="G16" s="175"/>
      <c r="H16" s="176"/>
    </row>
    <row r="17" ht="15.75" thickTop="1"/>
  </sheetData>
  <mergeCells count="8">
    <mergeCell ref="B16:E16"/>
    <mergeCell ref="F16:H16"/>
    <mergeCell ref="B13:E13"/>
    <mergeCell ref="F13:H13"/>
    <mergeCell ref="B14:E14"/>
    <mergeCell ref="F14:H14"/>
    <mergeCell ref="B15:E15"/>
    <mergeCell ref="F15:H1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rightToLeft="1" workbookViewId="0">
      <pane xSplit="3" ySplit="4" topLeftCell="D5" activePane="bottomRight" state="frozen"/>
      <selection pane="topRight" activeCell="D1" sqref="D1"/>
      <selection pane="bottomLeft" activeCell="A7" sqref="A7"/>
      <selection pane="bottomRight" activeCell="C13" sqref="C13"/>
    </sheetView>
  </sheetViews>
  <sheetFormatPr defaultRowHeight="15"/>
  <cols>
    <col min="1" max="1" width="3.140625" customWidth="1"/>
    <col min="2" max="2" width="6.7109375" customWidth="1"/>
    <col min="3" max="3" width="32.5703125" customWidth="1"/>
    <col min="4" max="4" width="23.140625" bestFit="1" customWidth="1"/>
    <col min="5" max="5" width="21.28515625" bestFit="1" customWidth="1"/>
    <col min="6" max="6" width="23.140625" bestFit="1" customWidth="1"/>
    <col min="7" max="7" width="10.42578125" customWidth="1"/>
    <col min="8" max="8" width="13.5703125" customWidth="1"/>
    <col min="14" max="14" width="10" bestFit="1" customWidth="1"/>
  </cols>
  <sheetData>
    <row r="1" spans="2:8" ht="18.75">
      <c r="B1" s="185" t="s">
        <v>160</v>
      </c>
      <c r="C1" s="185"/>
      <c r="D1" s="185"/>
      <c r="E1" s="185"/>
      <c r="F1" s="185"/>
      <c r="G1" s="185"/>
      <c r="H1" s="185"/>
    </row>
    <row r="2" spans="2:8" ht="20.25" customHeight="1">
      <c r="B2" s="186" t="s">
        <v>294</v>
      </c>
      <c r="C2" s="186"/>
      <c r="D2" s="186"/>
      <c r="E2" s="186"/>
      <c r="F2" s="186"/>
      <c r="G2" s="186"/>
      <c r="H2" s="186"/>
    </row>
    <row r="3" spans="2:8" ht="20.25" customHeight="1" thickBot="1">
      <c r="B3" s="186" t="s">
        <v>295</v>
      </c>
      <c r="C3" s="186"/>
      <c r="D3" s="186"/>
      <c r="E3" s="186"/>
      <c r="F3" s="186"/>
      <c r="G3" s="186"/>
      <c r="H3" s="186"/>
    </row>
    <row r="4" spans="2:8" ht="26.25" thickBot="1">
      <c r="B4" s="33" t="s">
        <v>296</v>
      </c>
      <c r="C4" s="34" t="s">
        <v>297</v>
      </c>
      <c r="D4" s="35" t="s">
        <v>298</v>
      </c>
      <c r="E4" s="36" t="s">
        <v>299</v>
      </c>
      <c r="F4" s="36" t="s">
        <v>300</v>
      </c>
      <c r="G4" s="36" t="s">
        <v>301</v>
      </c>
      <c r="H4" s="37" t="s">
        <v>302</v>
      </c>
    </row>
    <row r="5" spans="2:8" ht="21.75" customHeight="1">
      <c r="B5" s="187" t="s">
        <v>303</v>
      </c>
      <c r="C5" s="38" t="s">
        <v>161</v>
      </c>
      <c r="D5" s="39">
        <v>2455000000</v>
      </c>
      <c r="E5" s="40">
        <v>2680128352</v>
      </c>
      <c r="F5" s="41">
        <f>D5-E5</f>
        <v>-225128352</v>
      </c>
      <c r="G5" s="42">
        <f>IF(D5=0,0,E5*100/D5)</f>
        <v>109.17019763747454</v>
      </c>
      <c r="H5" s="43"/>
    </row>
    <row r="6" spans="2:8" ht="19.5">
      <c r="B6" s="188"/>
      <c r="C6" s="44" t="s">
        <v>304</v>
      </c>
      <c r="D6" s="45">
        <v>457500000</v>
      </c>
      <c r="E6" s="46">
        <v>937046243</v>
      </c>
      <c r="F6" s="41">
        <f t="shared" ref="F6:F9" si="0">D6-E6</f>
        <v>-479546243</v>
      </c>
      <c r="G6" s="47">
        <f>IF(D6=0,0,E6*100/D6)</f>
        <v>204.81885092896175</v>
      </c>
      <c r="H6" s="48"/>
    </row>
    <row r="7" spans="2:8" ht="21.75">
      <c r="B7" s="188"/>
      <c r="C7" s="49" t="s">
        <v>305</v>
      </c>
      <c r="D7" s="45">
        <v>206000000</v>
      </c>
      <c r="E7" s="46">
        <v>280986960</v>
      </c>
      <c r="F7" s="41">
        <f t="shared" si="0"/>
        <v>-74986960</v>
      </c>
      <c r="G7" s="47">
        <f>IF(D7=0,0,E7*100/D7)</f>
        <v>136.40143689320388</v>
      </c>
      <c r="H7" s="48"/>
    </row>
    <row r="8" spans="2:8" ht="22.5" thickBot="1">
      <c r="B8" s="188"/>
      <c r="C8" s="50" t="s">
        <v>306</v>
      </c>
      <c r="D8" s="51">
        <v>15000000</v>
      </c>
      <c r="E8" s="52">
        <v>84619900</v>
      </c>
      <c r="F8" s="41">
        <f t="shared" si="0"/>
        <v>-69619900</v>
      </c>
      <c r="G8" s="53">
        <f>IF(D8=0,0,E8*100/D8)</f>
        <v>564.13266666666664</v>
      </c>
      <c r="H8" s="54"/>
    </row>
    <row r="9" spans="2:8" ht="26.25" customHeight="1" thickBot="1">
      <c r="B9" s="189"/>
      <c r="C9" s="55" t="s">
        <v>307</v>
      </c>
      <c r="D9" s="56">
        <f>SUM(D5:D8)</f>
        <v>3133500000</v>
      </c>
      <c r="E9" s="57">
        <f>SUM(E5:E8)</f>
        <v>3982781455</v>
      </c>
      <c r="F9" s="56">
        <f t="shared" si="0"/>
        <v>-849281455</v>
      </c>
      <c r="G9" s="58">
        <f t="shared" ref="G9" si="1">IF(D9=0,0,E9*100/D9)</f>
        <v>127.10328562310515</v>
      </c>
      <c r="H9" s="59"/>
    </row>
  </sheetData>
  <mergeCells count="4">
    <mergeCell ref="B1:H1"/>
    <mergeCell ref="B2:H2"/>
    <mergeCell ref="B3:H3"/>
    <mergeCell ref="B5:B9"/>
  </mergeCells>
  <conditionalFormatting sqref="F5">
    <cfRule type="cellIs" dxfId="2" priority="3" operator="lessThan">
      <formula>0</formula>
    </cfRule>
  </conditionalFormatting>
  <conditionalFormatting sqref="F6:F8">
    <cfRule type="cellIs" dxfId="1" priority="2" operator="lessThan">
      <formula>0</formula>
    </cfRule>
  </conditionalFormatting>
  <conditionalFormatting sqref="F9">
    <cfRule type="cellIs" dxfId="0" priority="1" operator="lessThan">
      <formula>0</formula>
    </cfRule>
  </conditionalFormatting>
  <pageMargins left="0.12" right="0.16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2:E92"/>
  <sheetViews>
    <sheetView rightToLeft="1" topLeftCell="A76" workbookViewId="0">
      <selection activeCell="E70" sqref="E70"/>
    </sheetView>
  </sheetViews>
  <sheetFormatPr defaultColWidth="9.140625" defaultRowHeight="24.75" outlineLevelRow="2"/>
  <cols>
    <col min="1" max="1" width="3.140625" style="4" customWidth="1"/>
    <col min="2" max="2" width="22.28515625" style="4" customWidth="1"/>
    <col min="3" max="3" width="26" style="4" customWidth="1"/>
    <col min="4" max="4" width="77.140625" style="4" hidden="1" customWidth="1"/>
    <col min="5" max="5" width="9.140625" style="3"/>
    <col min="6" max="16384" width="9.140625" style="4"/>
  </cols>
  <sheetData>
    <row r="2" spans="2:5" ht="49.5" customHeight="1">
      <c r="B2" s="190"/>
      <c r="C2" s="190"/>
      <c r="D2" s="190"/>
    </row>
    <row r="3" spans="2:5" ht="30.75">
      <c r="B3" s="5" t="s">
        <v>179</v>
      </c>
      <c r="C3" s="5" t="s">
        <v>180</v>
      </c>
      <c r="D3" s="6"/>
    </row>
    <row r="4" spans="2:5" ht="38.25">
      <c r="B4" s="7" t="s">
        <v>181</v>
      </c>
      <c r="C4" s="8"/>
      <c r="D4" s="8"/>
    </row>
    <row r="5" spans="2:5" ht="21" customHeight="1" outlineLevel="1">
      <c r="B5" s="3"/>
      <c r="C5" s="8" t="s">
        <v>182</v>
      </c>
      <c r="D5" s="8"/>
    </row>
    <row r="6" spans="2:5" ht="21" customHeight="1" outlineLevel="2">
      <c r="B6" s="3"/>
      <c r="C6" s="8"/>
      <c r="D6" s="8"/>
      <c r="E6" s="12" t="s">
        <v>183</v>
      </c>
    </row>
    <row r="7" spans="2:5" ht="21" customHeight="1" outlineLevel="2">
      <c r="B7" s="3"/>
      <c r="C7" s="8"/>
      <c r="D7" s="8"/>
      <c r="E7" s="12" t="s">
        <v>184</v>
      </c>
    </row>
    <row r="8" spans="2:5" ht="21" customHeight="1" outlineLevel="2">
      <c r="B8" s="3"/>
      <c r="C8" s="8"/>
      <c r="D8" s="8"/>
      <c r="E8" s="12" t="s">
        <v>185</v>
      </c>
    </row>
    <row r="9" spans="2:5" ht="21" customHeight="1" outlineLevel="2">
      <c r="B9" s="3"/>
      <c r="C9" s="8"/>
      <c r="D9" s="8"/>
      <c r="E9" s="12" t="s">
        <v>97</v>
      </c>
    </row>
    <row r="10" spans="2:5" ht="21" customHeight="1" outlineLevel="2">
      <c r="B10" s="3"/>
      <c r="C10" s="8"/>
      <c r="D10" s="8"/>
      <c r="E10" s="12" t="s">
        <v>186</v>
      </c>
    </row>
    <row r="11" spans="2:5" ht="21" customHeight="1" outlineLevel="2">
      <c r="B11" s="3"/>
      <c r="C11" s="8"/>
      <c r="D11" s="8"/>
      <c r="E11" s="12" t="s">
        <v>187</v>
      </c>
    </row>
    <row r="12" spans="2:5" ht="21" customHeight="1" outlineLevel="2">
      <c r="B12" s="3"/>
      <c r="C12" s="8"/>
      <c r="D12" s="8"/>
      <c r="E12" s="12" t="s">
        <v>114</v>
      </c>
    </row>
    <row r="13" spans="2:5" ht="21" customHeight="1" outlineLevel="1">
      <c r="B13" s="3"/>
      <c r="C13" s="8" t="s">
        <v>188</v>
      </c>
      <c r="D13" s="8"/>
    </row>
    <row r="14" spans="2:5" ht="21" customHeight="1" outlineLevel="2">
      <c r="B14" s="3"/>
      <c r="C14" s="8"/>
      <c r="D14" s="8"/>
      <c r="E14" s="12" t="s">
        <v>189</v>
      </c>
    </row>
    <row r="15" spans="2:5" ht="21" customHeight="1" outlineLevel="2">
      <c r="B15" s="3"/>
      <c r="C15" s="8"/>
      <c r="D15" s="8"/>
      <c r="E15" s="12" t="s">
        <v>190</v>
      </c>
    </row>
    <row r="16" spans="2:5" ht="21" customHeight="1" outlineLevel="2">
      <c r="B16" s="3"/>
      <c r="C16" s="8"/>
      <c r="D16" s="8"/>
      <c r="E16" s="12" t="s">
        <v>191</v>
      </c>
    </row>
    <row r="17" spans="2:5" ht="21" customHeight="1" outlineLevel="2">
      <c r="B17" s="3"/>
      <c r="C17" s="8"/>
      <c r="D17" s="8"/>
      <c r="E17" s="12" t="s">
        <v>192</v>
      </c>
    </row>
    <row r="18" spans="2:5" ht="21" customHeight="1" outlineLevel="1">
      <c r="B18" s="3"/>
      <c r="C18" s="8" t="s">
        <v>193</v>
      </c>
      <c r="D18" s="8"/>
    </row>
    <row r="19" spans="2:5" ht="21" customHeight="1" outlineLevel="2">
      <c r="B19" s="3"/>
      <c r="C19" s="8"/>
      <c r="D19" s="8"/>
      <c r="E19" s="12" t="s">
        <v>194</v>
      </c>
    </row>
    <row r="20" spans="2:5" ht="21" customHeight="1" outlineLevel="2">
      <c r="B20" s="3"/>
      <c r="C20" s="8"/>
      <c r="D20" s="8"/>
      <c r="E20" s="12" t="s">
        <v>195</v>
      </c>
    </row>
    <row r="21" spans="2:5" ht="21" customHeight="1" outlineLevel="1">
      <c r="B21" s="9"/>
      <c r="C21" s="8" t="s">
        <v>196</v>
      </c>
      <c r="D21" s="8"/>
    </row>
    <row r="22" spans="2:5" ht="21" customHeight="1" outlineLevel="2">
      <c r="B22" s="9"/>
      <c r="C22" s="8"/>
      <c r="D22" s="8"/>
      <c r="E22" s="12" t="s">
        <v>197</v>
      </c>
    </row>
    <row r="23" spans="2:5" ht="21" customHeight="1" outlineLevel="1">
      <c r="B23" s="3"/>
      <c r="C23" s="8" t="s">
        <v>198</v>
      </c>
      <c r="D23" s="8"/>
    </row>
    <row r="24" spans="2:5" ht="21" customHeight="1" outlineLevel="2">
      <c r="B24" s="3"/>
      <c r="C24" s="8"/>
      <c r="D24" s="8"/>
      <c r="E24" s="12" t="s">
        <v>199</v>
      </c>
    </row>
    <row r="25" spans="2:5" ht="21" customHeight="1" outlineLevel="1">
      <c r="B25" s="3"/>
      <c r="C25" s="8" t="s">
        <v>200</v>
      </c>
      <c r="D25" s="8"/>
    </row>
    <row r="26" spans="2:5" ht="21" customHeight="1" outlineLevel="2">
      <c r="B26" s="3"/>
      <c r="C26" s="8"/>
      <c r="D26" s="8"/>
      <c r="E26" s="12" t="s">
        <v>201</v>
      </c>
    </row>
    <row r="27" spans="2:5" ht="21" customHeight="1" outlineLevel="2">
      <c r="B27" s="3"/>
      <c r="C27" s="8"/>
      <c r="D27" s="8"/>
      <c r="E27" s="12" t="s">
        <v>94</v>
      </c>
    </row>
    <row r="28" spans="2:5" ht="21" customHeight="1" outlineLevel="2">
      <c r="B28" s="3"/>
      <c r="C28" s="8"/>
      <c r="D28" s="8"/>
      <c r="E28" s="12" t="s">
        <v>202</v>
      </c>
    </row>
    <row r="29" spans="2:5" ht="21" customHeight="1" outlineLevel="2">
      <c r="B29" s="3"/>
      <c r="C29" s="8"/>
      <c r="D29" s="8"/>
    </row>
    <row r="30" spans="2:5" ht="21" customHeight="1" outlineLevel="1">
      <c r="B30" s="3"/>
      <c r="C30" s="8" t="s">
        <v>203</v>
      </c>
      <c r="D30" s="8"/>
    </row>
    <row r="31" spans="2:5" ht="21" customHeight="1" outlineLevel="2">
      <c r="B31" s="3"/>
      <c r="C31" s="8"/>
      <c r="D31" s="8"/>
      <c r="E31" s="12" t="s">
        <v>204</v>
      </c>
    </row>
    <row r="32" spans="2:5" ht="21" customHeight="1" outlineLevel="2">
      <c r="B32" s="3"/>
      <c r="C32" s="8"/>
      <c r="D32" s="8"/>
      <c r="E32" s="12" t="s">
        <v>205</v>
      </c>
    </row>
    <row r="33" spans="2:5" ht="21" customHeight="1" outlineLevel="2">
      <c r="B33" s="3"/>
      <c r="C33" s="8"/>
      <c r="D33" s="8"/>
      <c r="E33" s="12" t="s">
        <v>105</v>
      </c>
    </row>
    <row r="34" spans="2:5" ht="38.25">
      <c r="B34" s="7" t="s">
        <v>206</v>
      </c>
      <c r="C34" s="191"/>
      <c r="D34" s="191"/>
    </row>
    <row r="35" spans="2:5" s="11" customFormat="1" ht="20.25" customHeight="1" outlineLevel="1">
      <c r="B35" s="3"/>
      <c r="C35" s="8" t="s">
        <v>109</v>
      </c>
      <c r="D35" s="10" t="s">
        <v>207</v>
      </c>
      <c r="E35" s="3"/>
    </row>
    <row r="36" spans="2:5" s="11" customFormat="1" ht="20.25" customHeight="1" outlineLevel="2">
      <c r="B36" s="3"/>
      <c r="C36" s="8"/>
      <c r="D36" s="10"/>
      <c r="E36" s="12" t="s">
        <v>113</v>
      </c>
    </row>
    <row r="37" spans="2:5" s="11" customFormat="1" ht="20.25" customHeight="1" outlineLevel="2">
      <c r="B37" s="3"/>
      <c r="C37" s="8"/>
      <c r="D37" s="10"/>
      <c r="E37" s="12" t="s">
        <v>208</v>
      </c>
    </row>
    <row r="38" spans="2:5" s="11" customFormat="1" ht="20.25" customHeight="1" outlineLevel="1">
      <c r="B38" s="3"/>
      <c r="C38" s="8" t="s">
        <v>110</v>
      </c>
      <c r="D38" s="10"/>
      <c r="E38" s="3"/>
    </row>
    <row r="39" spans="2:5" s="11" customFormat="1" ht="20.25" customHeight="1" outlineLevel="2">
      <c r="B39" s="3"/>
      <c r="C39" s="8"/>
      <c r="D39" s="10"/>
      <c r="E39" s="12" t="s">
        <v>111</v>
      </c>
    </row>
    <row r="40" spans="2:5" s="11" customFormat="1" ht="20.25" customHeight="1" outlineLevel="2">
      <c r="B40" s="3"/>
      <c r="C40" s="8"/>
      <c r="D40" s="10"/>
      <c r="E40" s="12" t="s">
        <v>209</v>
      </c>
    </row>
    <row r="41" spans="2:5" s="11" customFormat="1" ht="20.25" customHeight="1" outlineLevel="1">
      <c r="B41" s="9"/>
      <c r="C41" s="8" t="s">
        <v>210</v>
      </c>
      <c r="D41" s="10"/>
      <c r="E41" s="3"/>
    </row>
    <row r="42" spans="2:5" s="11" customFormat="1" ht="20.25" customHeight="1" outlineLevel="2">
      <c r="B42" s="9"/>
      <c r="C42" s="8"/>
      <c r="D42" s="10"/>
      <c r="E42" s="3" t="s">
        <v>211</v>
      </c>
    </row>
    <row r="43" spans="2:5" s="11" customFormat="1" ht="20.25" customHeight="1" outlineLevel="2">
      <c r="B43" s="9"/>
      <c r="C43" s="8"/>
      <c r="D43" s="10"/>
      <c r="E43" s="12" t="s">
        <v>212</v>
      </c>
    </row>
    <row r="44" spans="2:5" s="11" customFormat="1" ht="20.25" customHeight="1" outlineLevel="1">
      <c r="B44" s="3"/>
      <c r="C44" s="8" t="s">
        <v>128</v>
      </c>
      <c r="D44" s="10"/>
      <c r="E44" s="3"/>
    </row>
    <row r="45" spans="2:5" s="11" customFormat="1" ht="20.25" customHeight="1" outlineLevel="2">
      <c r="B45" s="3"/>
      <c r="C45" s="8"/>
      <c r="D45" s="10"/>
      <c r="E45" s="3" t="s">
        <v>129</v>
      </c>
    </row>
    <row r="46" spans="2:5" s="11" customFormat="1" ht="20.25" customHeight="1" outlineLevel="1">
      <c r="B46" s="3"/>
      <c r="C46" s="8" t="s">
        <v>115</v>
      </c>
      <c r="D46" s="10"/>
      <c r="E46" s="3"/>
    </row>
    <row r="47" spans="2:5" s="11" customFormat="1" ht="20.25" customHeight="1" outlineLevel="2">
      <c r="B47" s="3"/>
      <c r="C47" s="8"/>
      <c r="D47" s="10"/>
      <c r="E47" s="3" t="s">
        <v>213</v>
      </c>
    </row>
    <row r="48" spans="2:5" s="11" customFormat="1" ht="20.25" customHeight="1" outlineLevel="1">
      <c r="B48" s="3"/>
      <c r="C48" s="8" t="s">
        <v>117</v>
      </c>
      <c r="D48" s="10"/>
      <c r="E48" s="3"/>
    </row>
    <row r="49" spans="2:5" s="11" customFormat="1" ht="20.25" customHeight="1" outlineLevel="2">
      <c r="B49" s="3"/>
      <c r="C49" s="8"/>
      <c r="D49" s="10"/>
      <c r="E49" s="3" t="s">
        <v>118</v>
      </c>
    </row>
    <row r="50" spans="2:5" s="11" customFormat="1" ht="20.25" customHeight="1" outlineLevel="1">
      <c r="B50" s="3"/>
      <c r="C50" s="8" t="s">
        <v>133</v>
      </c>
      <c r="D50" s="10"/>
      <c r="E50" s="3"/>
    </row>
    <row r="51" spans="2:5" s="11" customFormat="1" ht="20.25" customHeight="1" outlineLevel="2">
      <c r="B51" s="3"/>
      <c r="C51" s="8"/>
      <c r="D51" s="10"/>
      <c r="E51" s="3" t="s">
        <v>214</v>
      </c>
    </row>
    <row r="52" spans="2:5" ht="38.25">
      <c r="B52" s="7" t="s">
        <v>215</v>
      </c>
      <c r="C52" s="192"/>
      <c r="D52" s="192"/>
    </row>
    <row r="53" spans="2:5" s="11" customFormat="1" ht="23.25" customHeight="1" outlineLevel="1">
      <c r="C53" s="8" t="s">
        <v>216</v>
      </c>
      <c r="D53" s="10" t="s">
        <v>217</v>
      </c>
      <c r="E53" s="3"/>
    </row>
    <row r="54" spans="2:5" s="11" customFormat="1" ht="23.25" customHeight="1" outlineLevel="2">
      <c r="C54" s="8"/>
      <c r="D54" s="10"/>
      <c r="E54" s="32" t="s">
        <v>218</v>
      </c>
    </row>
    <row r="55" spans="2:5" s="11" customFormat="1" ht="23.25" customHeight="1" outlineLevel="1">
      <c r="C55" s="8" t="s">
        <v>141</v>
      </c>
      <c r="D55" s="10"/>
      <c r="E55" s="3"/>
    </row>
    <row r="56" spans="2:5" s="11" customFormat="1" ht="23.25" customHeight="1" outlineLevel="2">
      <c r="C56" s="8"/>
      <c r="D56" s="10"/>
      <c r="E56" s="3" t="s">
        <v>219</v>
      </c>
    </row>
    <row r="57" spans="2:5" s="11" customFormat="1" ht="23.25" customHeight="1" outlineLevel="1">
      <c r="C57" s="8" t="s">
        <v>220</v>
      </c>
      <c r="D57" s="10" t="s">
        <v>221</v>
      </c>
      <c r="E57" s="3"/>
    </row>
    <row r="58" spans="2:5" s="11" customFormat="1" ht="23.25" customHeight="1" outlineLevel="2">
      <c r="C58" s="8"/>
      <c r="D58" s="10"/>
      <c r="E58" s="3" t="s">
        <v>222</v>
      </c>
    </row>
    <row r="59" spans="2:5" s="11" customFormat="1" ht="23.25" customHeight="1" outlineLevel="1">
      <c r="C59" s="8" t="s">
        <v>131</v>
      </c>
      <c r="D59" s="10" t="s">
        <v>223</v>
      </c>
      <c r="E59" s="3"/>
    </row>
    <row r="60" spans="2:5" s="11" customFormat="1" ht="23.25" customHeight="1" outlineLevel="2">
      <c r="C60" s="8"/>
      <c r="D60" s="10"/>
      <c r="E60" s="32" t="s">
        <v>224</v>
      </c>
    </row>
    <row r="61" spans="2:5" s="11" customFormat="1" ht="23.25" customHeight="1" outlineLevel="2">
      <c r="C61" s="8"/>
      <c r="D61" s="10"/>
      <c r="E61" s="3" t="s">
        <v>132</v>
      </c>
    </row>
    <row r="62" spans="2:5" s="11" customFormat="1" ht="23.25" customHeight="1" outlineLevel="2">
      <c r="C62" s="8"/>
      <c r="D62" s="10"/>
      <c r="E62" s="32" t="s">
        <v>225</v>
      </c>
    </row>
    <row r="63" spans="2:5" s="11" customFormat="1" ht="23.25" customHeight="1" outlineLevel="1">
      <c r="C63" s="8" t="s">
        <v>226</v>
      </c>
      <c r="D63" s="10" t="s">
        <v>227</v>
      </c>
      <c r="E63" s="3"/>
    </row>
    <row r="64" spans="2:5" s="11" customFormat="1" ht="23.25" customHeight="1" outlineLevel="2">
      <c r="C64" s="8"/>
      <c r="D64" s="10"/>
      <c r="E64" s="3" t="s">
        <v>228</v>
      </c>
    </row>
    <row r="65" spans="3:5" s="11" customFormat="1" ht="23.25" customHeight="1" outlineLevel="2">
      <c r="C65" s="8"/>
      <c r="D65" s="10"/>
      <c r="E65" s="3" t="s">
        <v>229</v>
      </c>
    </row>
    <row r="66" spans="3:5" s="11" customFormat="1" ht="23.25" customHeight="1" outlineLevel="1">
      <c r="C66" s="8" t="s">
        <v>230</v>
      </c>
      <c r="D66" s="10" t="s">
        <v>231</v>
      </c>
      <c r="E66" s="3"/>
    </row>
    <row r="67" spans="3:5" s="11" customFormat="1" ht="23.25" customHeight="1" outlineLevel="2">
      <c r="C67" s="8"/>
      <c r="D67" s="10"/>
      <c r="E67" s="32" t="s">
        <v>232</v>
      </c>
    </row>
    <row r="68" spans="3:5" s="11" customFormat="1" ht="23.25" customHeight="1" outlineLevel="2">
      <c r="C68" s="8"/>
      <c r="D68" s="10"/>
      <c r="E68" s="32" t="s">
        <v>233</v>
      </c>
    </row>
    <row r="69" spans="3:5" s="11" customFormat="1" ht="23.25" customHeight="1" outlineLevel="1">
      <c r="C69" s="8" t="s">
        <v>139</v>
      </c>
      <c r="D69" s="10" t="s">
        <v>234</v>
      </c>
      <c r="E69" s="3"/>
    </row>
    <row r="70" spans="3:5" s="11" customFormat="1" ht="23.25" customHeight="1" outlineLevel="2">
      <c r="C70" s="8"/>
      <c r="D70" s="10"/>
      <c r="E70" s="32" t="s">
        <v>235</v>
      </c>
    </row>
    <row r="71" spans="3:5" s="11" customFormat="1" ht="23.25" customHeight="1" outlineLevel="2">
      <c r="C71" s="8"/>
      <c r="D71" s="10"/>
      <c r="E71" s="3" t="s">
        <v>236</v>
      </c>
    </row>
    <row r="72" spans="3:5" s="11" customFormat="1" ht="23.25" customHeight="1" outlineLevel="2">
      <c r="C72" s="8"/>
      <c r="D72" s="10"/>
      <c r="E72" s="3" t="s">
        <v>144</v>
      </c>
    </row>
    <row r="73" spans="3:5" s="11" customFormat="1" ht="23.25" customHeight="1" outlineLevel="1">
      <c r="C73" s="8" t="s">
        <v>125</v>
      </c>
      <c r="D73" s="10" t="s">
        <v>237</v>
      </c>
      <c r="E73" s="3"/>
    </row>
    <row r="74" spans="3:5" s="11" customFormat="1" ht="23.25" customHeight="1" outlineLevel="2">
      <c r="C74" s="8"/>
      <c r="D74" s="10"/>
      <c r="E74" s="3" t="s">
        <v>145</v>
      </c>
    </row>
    <row r="75" spans="3:5" s="11" customFormat="1" ht="23.25" customHeight="1" outlineLevel="2">
      <c r="C75" s="8"/>
      <c r="D75" s="10"/>
      <c r="E75" s="3" t="s">
        <v>238</v>
      </c>
    </row>
    <row r="76" spans="3:5" s="11" customFormat="1" ht="23.25" customHeight="1" outlineLevel="2">
      <c r="C76" s="8"/>
      <c r="D76" s="10"/>
      <c r="E76" s="32" t="s">
        <v>239</v>
      </c>
    </row>
    <row r="77" spans="3:5" s="11" customFormat="1" ht="23.25" customHeight="1" outlineLevel="1">
      <c r="C77" s="8" t="s">
        <v>240</v>
      </c>
      <c r="D77" s="8" t="s">
        <v>241</v>
      </c>
      <c r="E77" s="3"/>
    </row>
    <row r="78" spans="3:5" s="11" customFormat="1" ht="23.25" customHeight="1" outlineLevel="2">
      <c r="C78" s="8"/>
      <c r="D78" s="8"/>
      <c r="E78" s="3" t="s">
        <v>242</v>
      </c>
    </row>
    <row r="79" spans="3:5" s="11" customFormat="1" ht="23.25" customHeight="1" outlineLevel="2">
      <c r="C79" s="8"/>
      <c r="D79" s="8"/>
      <c r="E79" s="32" t="s">
        <v>243</v>
      </c>
    </row>
    <row r="80" spans="3:5" s="11" customFormat="1" ht="23.25" customHeight="1" outlineLevel="2">
      <c r="C80" s="8"/>
      <c r="D80" s="8"/>
      <c r="E80" s="3" t="s">
        <v>147</v>
      </c>
    </row>
    <row r="81" spans="3:5" s="11" customFormat="1" ht="23.25" customHeight="1" outlineLevel="1">
      <c r="C81" s="8" t="s">
        <v>244</v>
      </c>
      <c r="D81" s="10" t="s">
        <v>245</v>
      </c>
      <c r="E81" s="3"/>
    </row>
    <row r="82" spans="3:5" s="11" customFormat="1" ht="23.25" customHeight="1" outlineLevel="2">
      <c r="C82" s="8"/>
      <c r="D82" s="10"/>
      <c r="E82" s="12" t="s">
        <v>246</v>
      </c>
    </row>
    <row r="83" spans="3:5" s="11" customFormat="1" ht="23.25" customHeight="1" outlineLevel="1">
      <c r="C83" s="8" t="s">
        <v>123</v>
      </c>
      <c r="D83" s="10" t="s">
        <v>247</v>
      </c>
      <c r="E83" s="3"/>
    </row>
    <row r="84" spans="3:5" s="11" customFormat="1" ht="23.25" customHeight="1" outlineLevel="2">
      <c r="C84" s="8"/>
      <c r="D84" s="10"/>
      <c r="E84" s="12" t="s">
        <v>248</v>
      </c>
    </row>
    <row r="85" spans="3:5" s="11" customFormat="1" ht="23.25" customHeight="1" outlineLevel="2">
      <c r="C85" s="8"/>
      <c r="D85" s="10"/>
      <c r="E85" s="12" t="s">
        <v>249</v>
      </c>
    </row>
    <row r="86" spans="3:5" s="11" customFormat="1" ht="23.25" customHeight="1" outlineLevel="2">
      <c r="C86" s="8"/>
      <c r="D86" s="10"/>
      <c r="E86" s="12" t="s">
        <v>250</v>
      </c>
    </row>
    <row r="87" spans="3:5" s="11" customFormat="1" ht="23.25" customHeight="1" outlineLevel="1">
      <c r="C87" s="8" t="s">
        <v>134</v>
      </c>
      <c r="D87" s="10" t="s">
        <v>251</v>
      </c>
      <c r="E87" s="3"/>
    </row>
    <row r="88" spans="3:5" s="11" customFormat="1" ht="23.25" customHeight="1" outlineLevel="2">
      <c r="C88" s="8"/>
      <c r="D88" s="10"/>
      <c r="E88" s="32" t="s">
        <v>252</v>
      </c>
    </row>
    <row r="89" spans="3:5" s="11" customFormat="1" ht="23.25" customHeight="1" outlineLevel="2">
      <c r="C89" s="8"/>
      <c r="D89" s="10"/>
      <c r="E89" s="12" t="s">
        <v>253</v>
      </c>
    </row>
    <row r="90" spans="3:5" s="11" customFormat="1" ht="23.25" customHeight="1" outlineLevel="1">
      <c r="C90" s="8" t="s">
        <v>149</v>
      </c>
      <c r="E90" s="3"/>
    </row>
    <row r="91" spans="3:5" s="11" customFormat="1" ht="23.25" customHeight="1" outlineLevel="2">
      <c r="C91" s="8"/>
      <c r="E91" s="32" t="s">
        <v>150</v>
      </c>
    </row>
    <row r="92" spans="3:5" s="11" customFormat="1" ht="23.25" customHeight="1" outlineLevel="2">
      <c r="C92" s="8"/>
      <c r="E92" s="3" t="s">
        <v>254</v>
      </c>
    </row>
  </sheetData>
  <mergeCells count="3">
    <mergeCell ref="B2:D2"/>
    <mergeCell ref="C34:D34"/>
    <mergeCell ref="C52:D52"/>
  </mergeCells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rightToLeft="1" workbookViewId="0">
      <selection activeCell="D19" sqref="D19"/>
    </sheetView>
  </sheetViews>
  <sheetFormatPr defaultColWidth="9.140625" defaultRowHeight="18"/>
  <cols>
    <col min="1" max="1" width="9.140625" style="1"/>
    <col min="2" max="2" width="17.85546875" style="1" customWidth="1"/>
    <col min="3" max="4" width="9.28515625" style="1" bestFit="1" customWidth="1"/>
    <col min="5" max="5" width="13.42578125" style="1" bestFit="1" customWidth="1"/>
    <col min="6" max="10" width="9.140625" style="1"/>
    <col min="11" max="11" width="12" style="1" bestFit="1" customWidth="1"/>
    <col min="12" max="16384" width="9.140625" style="1"/>
  </cols>
  <sheetData>
    <row r="1" spans="1:11">
      <c r="A1" s="1" t="s">
        <v>160</v>
      </c>
    </row>
    <row r="3" spans="1:11">
      <c r="A3" s="1" t="s">
        <v>170</v>
      </c>
    </row>
    <row r="5" spans="1:11">
      <c r="B5" s="2" t="s">
        <v>162</v>
      </c>
      <c r="C5" s="2" t="s">
        <v>163</v>
      </c>
      <c r="D5" s="2" t="s">
        <v>171</v>
      </c>
      <c r="E5" s="2" t="s">
        <v>172</v>
      </c>
      <c r="F5" s="2"/>
      <c r="G5" s="2"/>
      <c r="H5" s="2"/>
      <c r="I5" s="2"/>
      <c r="J5" s="2"/>
      <c r="K5" s="2"/>
    </row>
    <row r="6" spans="1:11">
      <c r="B6" s="2" t="s">
        <v>173</v>
      </c>
      <c r="C6" s="2">
        <v>160</v>
      </c>
      <c r="D6" s="2">
        <v>1400</v>
      </c>
      <c r="E6" s="2">
        <f>C6*D6*5*4*7.5</f>
        <v>33600000</v>
      </c>
      <c r="F6" s="2"/>
      <c r="G6" s="2"/>
      <c r="H6" s="2" t="s">
        <v>177</v>
      </c>
      <c r="I6" s="2">
        <v>25</v>
      </c>
      <c r="J6" s="2">
        <v>700000</v>
      </c>
      <c r="K6" s="2">
        <f>I6*J6*8</f>
        <v>140000000</v>
      </c>
    </row>
    <row r="7" spans="1:11">
      <c r="B7" s="2" t="s">
        <v>174</v>
      </c>
      <c r="C7" s="2">
        <v>25</v>
      </c>
      <c r="D7" s="2">
        <v>1400</v>
      </c>
      <c r="E7" s="2">
        <f>C7*D7*5*4*7.5</f>
        <v>5250000</v>
      </c>
      <c r="F7" s="2"/>
      <c r="G7" s="2"/>
      <c r="H7" s="2"/>
      <c r="I7" s="2"/>
      <c r="J7" s="2"/>
      <c r="K7" s="2"/>
    </row>
    <row r="8" spans="1:11">
      <c r="B8" s="2" t="s">
        <v>175</v>
      </c>
      <c r="C8" s="2">
        <v>100</v>
      </c>
      <c r="D8" s="2">
        <v>7000</v>
      </c>
      <c r="E8" s="2">
        <f>C8*D8*5*4*7.5</f>
        <v>105000000</v>
      </c>
      <c r="F8" s="2"/>
      <c r="G8" s="2"/>
      <c r="H8" s="2"/>
      <c r="I8" s="2"/>
      <c r="J8" s="2"/>
      <c r="K8" s="2">
        <f>25*4*1500000</f>
        <v>150000000</v>
      </c>
    </row>
    <row r="9" spans="1:11">
      <c r="B9" s="2" t="s">
        <v>176</v>
      </c>
      <c r="C9" s="2">
        <v>20</v>
      </c>
      <c r="D9" s="2">
        <v>3500</v>
      </c>
      <c r="E9" s="2">
        <f>C9*D9*5*4*7.5</f>
        <v>10500000</v>
      </c>
      <c r="F9" s="2"/>
      <c r="G9" s="2"/>
      <c r="H9" s="2"/>
      <c r="I9" s="2"/>
      <c r="J9" s="2"/>
      <c r="K9" s="2"/>
    </row>
    <row r="10" spans="1:11">
      <c r="B10" s="2" t="s">
        <v>178</v>
      </c>
      <c r="C10" s="2">
        <v>25</v>
      </c>
      <c r="D10" s="2">
        <v>1000</v>
      </c>
      <c r="E10" s="2">
        <f>C10*D10*5*4*7.5</f>
        <v>3750000</v>
      </c>
      <c r="F10" s="2"/>
      <c r="G10" s="2"/>
      <c r="H10" s="2"/>
      <c r="I10" s="2"/>
      <c r="J10" s="2"/>
      <c r="K10" s="2"/>
    </row>
    <row r="11" spans="1:11"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11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2:11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2:11"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2:11">
      <c r="B20" s="2"/>
      <c r="C20" s="2"/>
      <c r="D20" s="2"/>
      <c r="E20" s="2"/>
      <c r="F20" s="2"/>
      <c r="G20" s="2"/>
      <c r="H20" s="2"/>
      <c r="I20" s="2"/>
      <c r="J20" s="2"/>
      <c r="K20" s="2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برنامه 95 ـ 94</vt:lpstr>
      <vt:lpstr>داشبورد دوره اول</vt:lpstr>
      <vt:lpstr>داشبورد دوره دوم</vt:lpstr>
      <vt:lpstr>Sheet2</vt:lpstr>
      <vt:lpstr>سقف بودجه</vt:lpstr>
      <vt:lpstr>هزینه سطح1</vt:lpstr>
      <vt:lpstr>فرمت کلی</vt:lpstr>
      <vt:lpstr>Sheet3</vt:lpstr>
    </vt:vector>
  </TitlesOfParts>
  <Company>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حمید رضا , زرین</cp:lastModifiedBy>
  <dcterms:created xsi:type="dcterms:W3CDTF">2014-05-24T05:21:19Z</dcterms:created>
  <dcterms:modified xsi:type="dcterms:W3CDTF">2016-11-26T12:11:07Z</dcterms:modified>
</cp:coreProperties>
</file>